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3" activeTab="0"/>
  </bookViews>
  <sheets>
    <sheet name="IMvsIncome" sheetId="1" r:id="rId1"/>
  </sheets>
  <definedNames>
    <definedName name="See_also_1">#REF!</definedName>
  </definedNames>
  <calcPr fullCalcOnLoad="1"/>
</workbook>
</file>

<file path=xl/sharedStrings.xml><?xml version="1.0" encoding="utf-8"?>
<sst xmlns="http://schemas.openxmlformats.org/spreadsheetml/2006/main" count="133" uniqueCount="133">
  <si>
    <t>Infant   Mortality      (Y)</t>
  </si>
  <si>
    <t>Log Income (X)</t>
  </si>
  <si>
    <t>Y =Log(IM)</t>
  </si>
  <si>
    <t>Y' = Predict Log(IM)</t>
  </si>
  <si>
    <t>Y' – StdErr</t>
  </si>
  <si>
    <t>Y' + StdErr</t>
  </si>
  <si>
    <t>Log( Y-Y')^2</t>
  </si>
  <si>
    <t xml:space="preserve">Malawi </t>
  </si>
  <si>
    <t>Correlation:</t>
  </si>
  <si>
    <t xml:space="preserve">Burundi </t>
  </si>
  <si>
    <t>Std Error</t>
  </si>
  <si>
    <t xml:space="preserve">Tanzania </t>
  </si>
  <si>
    <t>Std Deviation</t>
  </si>
  <si>
    <t xml:space="preserve">Madagascar </t>
  </si>
  <si>
    <t xml:space="preserve">Guinea-Bissau </t>
  </si>
  <si>
    <t>Intercept</t>
  </si>
  <si>
    <t xml:space="preserve">Sierra Leone </t>
  </si>
  <si>
    <t>Slope</t>
  </si>
  <si>
    <t xml:space="preserve">Yemen </t>
  </si>
  <si>
    <t xml:space="preserve">Ethiopia </t>
  </si>
  <si>
    <t xml:space="preserve">Zambia </t>
  </si>
  <si>
    <t xml:space="preserve">Niger </t>
  </si>
  <si>
    <t xml:space="preserve">Benin </t>
  </si>
  <si>
    <t xml:space="preserve">Cent Af Republic </t>
  </si>
  <si>
    <t xml:space="preserve">Kenya </t>
  </si>
  <si>
    <t xml:space="preserve">Burkina Faso </t>
  </si>
  <si>
    <t xml:space="preserve">Mali </t>
  </si>
  <si>
    <t xml:space="preserve">Tajikistan </t>
  </si>
  <si>
    <t xml:space="preserve">Nepal </t>
  </si>
  <si>
    <t xml:space="preserve">Mozambique </t>
  </si>
  <si>
    <t xml:space="preserve">Nigeria </t>
  </si>
  <si>
    <t xml:space="preserve">Rwanda </t>
  </si>
  <si>
    <t xml:space="preserve">Haiti </t>
  </si>
  <si>
    <t xml:space="preserve">Senegal </t>
  </si>
  <si>
    <t xml:space="preserve">Uganda </t>
  </si>
  <si>
    <t xml:space="preserve">Moldova </t>
  </si>
  <si>
    <t xml:space="preserve">Uzbekistan </t>
  </si>
  <si>
    <t xml:space="preserve">Zimbabwe </t>
  </si>
  <si>
    <t xml:space="preserve">Kyrgyzstan </t>
  </si>
  <si>
    <t xml:space="preserve">Guinea </t>
  </si>
  <si>
    <t xml:space="preserve">Mongolia </t>
  </si>
  <si>
    <t xml:space="preserve">Laos </t>
  </si>
  <si>
    <t xml:space="preserve">Bangladesh </t>
  </si>
  <si>
    <t xml:space="preserve">Cameroon </t>
  </si>
  <si>
    <t xml:space="preserve">Mauritania </t>
  </si>
  <si>
    <t xml:space="preserve">Lesotho </t>
  </si>
  <si>
    <t xml:space="preserve">Pakistan </t>
  </si>
  <si>
    <t xml:space="preserve">Cambodia </t>
  </si>
  <si>
    <t xml:space="preserve">Ghana </t>
  </si>
  <si>
    <t xml:space="preserve">Papua New Guinea </t>
  </si>
  <si>
    <t xml:space="preserve">Vietnam </t>
  </si>
  <si>
    <t xml:space="preserve">Nicaragua </t>
  </si>
  <si>
    <t xml:space="preserve">Honduras </t>
  </si>
  <si>
    <t xml:space="preserve">Bolivia </t>
  </si>
  <si>
    <t xml:space="preserve">India </t>
  </si>
  <si>
    <t xml:space="preserve">Georgia </t>
  </si>
  <si>
    <t xml:space="preserve">Dominican Republic </t>
  </si>
  <si>
    <t xml:space="preserve">Indonesia </t>
  </si>
  <si>
    <t xml:space="preserve">Egypt </t>
  </si>
  <si>
    <t xml:space="preserve">Ecuador </t>
  </si>
  <si>
    <t xml:space="preserve">Morocco </t>
  </si>
  <si>
    <t xml:space="preserve">Jamaica </t>
  </si>
  <si>
    <t xml:space="preserve">Sri Lanka </t>
  </si>
  <si>
    <t xml:space="preserve">Paraguay </t>
  </si>
  <si>
    <t xml:space="preserve">El Salvador </t>
  </si>
  <si>
    <t xml:space="preserve">Philippines </t>
  </si>
  <si>
    <t xml:space="preserve">Guatemala </t>
  </si>
  <si>
    <t xml:space="preserve">Jordan </t>
  </si>
  <si>
    <t xml:space="preserve">Swaziland </t>
  </si>
  <si>
    <t xml:space="preserve">Bosnia and Herzegovina </t>
  </si>
  <si>
    <t>Albania</t>
  </si>
  <si>
    <t xml:space="preserve">Armenia </t>
  </si>
  <si>
    <t xml:space="preserve">Peru </t>
  </si>
  <si>
    <t xml:space="preserve">Venezuela </t>
  </si>
  <si>
    <t xml:space="preserve">Azerbaijan </t>
  </si>
  <si>
    <t xml:space="preserve">Algeria </t>
  </si>
  <si>
    <t xml:space="preserve">Namibia </t>
  </si>
  <si>
    <t xml:space="preserve">Ukraine </t>
  </si>
  <si>
    <t xml:space="preserve">Belarus </t>
  </si>
  <si>
    <t xml:space="preserve">Panama </t>
  </si>
  <si>
    <t xml:space="preserve">Turkmenistan </t>
  </si>
  <si>
    <t xml:space="preserve">Colombia </t>
  </si>
  <si>
    <t xml:space="preserve">Iran </t>
  </si>
  <si>
    <t xml:space="preserve">Tunisia </t>
  </si>
  <si>
    <t xml:space="preserve">Brazil </t>
  </si>
  <si>
    <t xml:space="preserve">Turkey </t>
  </si>
  <si>
    <t xml:space="preserve">Romania </t>
  </si>
  <si>
    <t xml:space="preserve">Thailand </t>
  </si>
  <si>
    <t xml:space="preserve">Kazakhstan </t>
  </si>
  <si>
    <t xml:space="preserve">Bulgaria </t>
  </si>
  <si>
    <t xml:space="preserve">Mexico </t>
  </si>
  <si>
    <t xml:space="preserve">Uruguay </t>
  </si>
  <si>
    <t xml:space="preserve">Botswana </t>
  </si>
  <si>
    <t xml:space="preserve">Russia </t>
  </si>
  <si>
    <t xml:space="preserve">Costa Rica </t>
  </si>
  <si>
    <t xml:space="preserve">Chile </t>
  </si>
  <si>
    <t xml:space="preserve">Malaysia </t>
  </si>
  <si>
    <t xml:space="preserve">South Africa </t>
  </si>
  <si>
    <t xml:space="preserve">Croatia </t>
  </si>
  <si>
    <t xml:space="preserve">Poland </t>
  </si>
  <si>
    <t xml:space="preserve">Argentina </t>
  </si>
  <si>
    <t xml:space="preserve">Lithuania </t>
  </si>
  <si>
    <t xml:space="preserve">Latvia </t>
  </si>
  <si>
    <t xml:space="preserve">Hungary </t>
  </si>
  <si>
    <t xml:space="preserve">Slovakia </t>
  </si>
  <si>
    <t xml:space="preserve">Trinidad and Tobago </t>
  </si>
  <si>
    <t xml:space="preserve">Portugal </t>
  </si>
  <si>
    <t xml:space="preserve">Estonia </t>
  </si>
  <si>
    <t xml:space="preserve">Czech Republic </t>
  </si>
  <si>
    <t xml:space="preserve">Slovenia </t>
  </si>
  <si>
    <t xml:space="preserve">Greece </t>
  </si>
  <si>
    <t xml:space="preserve">New Zealand </t>
  </si>
  <si>
    <t xml:space="preserve">Israel </t>
  </si>
  <si>
    <t xml:space="preserve">Spain </t>
  </si>
  <si>
    <t xml:space="preserve">Italy </t>
  </si>
  <si>
    <t xml:space="preserve">France </t>
  </si>
  <si>
    <t xml:space="preserve">Singapore </t>
  </si>
  <si>
    <t xml:space="preserve">United Kingdom </t>
  </si>
  <si>
    <t xml:space="preserve">Germany </t>
  </si>
  <si>
    <t xml:space="preserve">Netherlands </t>
  </si>
  <si>
    <t xml:space="preserve">Sweden </t>
  </si>
  <si>
    <t xml:space="preserve">Belgium </t>
  </si>
  <si>
    <t xml:space="preserve">Japan </t>
  </si>
  <si>
    <t xml:space="preserve">Australia </t>
  </si>
  <si>
    <t xml:space="preserve">Finland </t>
  </si>
  <si>
    <t xml:space="preserve">Switzerland </t>
  </si>
  <si>
    <t xml:space="preserve">Austria </t>
  </si>
  <si>
    <t xml:space="preserve">Canada </t>
  </si>
  <si>
    <t xml:space="preserve">Denmark </t>
  </si>
  <si>
    <t xml:space="preserve">Hong Kong </t>
  </si>
  <si>
    <t xml:space="preserve">United States </t>
  </si>
  <si>
    <t xml:space="preserve">Ireland </t>
  </si>
  <si>
    <t xml:space="preserve">Norway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</si>
</sst>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0.00"/>
    <numFmt numFmtId="167" formatCode="0.0"/>
    <numFmt numFmtId="168" formatCode="0.000"/>
  </numFmts>
  <fonts count="7">
    <font>
      <sz val="14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13"/>
      <name val="Arial"/>
      <family val="5"/>
    </font>
    <font>
      <sz val="15.1"/>
      <name val="Arial"/>
      <family val="5"/>
    </font>
    <font>
      <sz val="13.4"/>
      <name val="Arial"/>
      <family val="5"/>
    </font>
    <font>
      <sz val="16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justify"/>
    </xf>
    <xf numFmtId="164" fontId="2" fillId="0" borderId="0" xfId="0" applyFont="1" applyAlignment="1">
      <alignment horizontal="left" wrapText="1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Log(IM), Predicted Log(IM) vs Country
in ascending order of income
Regression line +/- standard error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IMvsIncome!$D$1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IMvsIncome!$D$2:$D$122</c:f>
              <c:numCache/>
            </c:numRef>
          </c:val>
          <c:smooth val="0"/>
        </c:ser>
        <c:ser>
          <c:idx val="1"/>
          <c:order val="1"/>
          <c:tx>
            <c:strRef>
              <c:f>IMvsIncome!$E$1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IMvsIncome!$E$2:$E$122</c:f>
              <c:numCache/>
            </c:numRef>
          </c:val>
          <c:smooth val="0"/>
        </c:ser>
        <c:ser>
          <c:idx val="2"/>
          <c:order val="2"/>
          <c:tx>
            <c:strRef>
              <c:f>IMvsIncome!$F$1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IMvsIncome!$F$2:$F$122</c:f>
              <c:numCache/>
            </c:numRef>
          </c:val>
          <c:smooth val="0"/>
        </c:ser>
        <c:ser>
          <c:idx val="3"/>
          <c:order val="3"/>
          <c:tx>
            <c:strRef>
              <c:f>IMvsIncome!$G$1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IMvsIncome!$G$2:$G$122</c:f>
              <c:numCache/>
            </c:numRef>
          </c:val>
          <c:smooth val="0"/>
        </c:ser>
        <c:marker val="1"/>
        <c:axId val="47295106"/>
        <c:axId val="23002771"/>
      </c:lineChart>
      <c:catAx>
        <c:axId val="4729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10" b="0" i="0" u="none" baseline="0">
                <a:latin typeface="Arial"/>
                <a:ea typeface="Arial"/>
                <a:cs typeface="Arial"/>
              </a:defRPr>
            </a:pPr>
          </a:p>
        </c:txPr>
        <c:crossAx val="23002771"/>
        <c:crossesAt val="0"/>
        <c:auto val="1"/>
        <c:lblOffset val="100"/>
        <c:noMultiLvlLbl val="0"/>
      </c:catAx>
      <c:valAx>
        <c:axId val="23002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8</xdr:row>
      <xdr:rowOff>47625</xdr:rowOff>
    </xdr:from>
    <xdr:to>
      <xdr:col>14</xdr:col>
      <xdr:colOff>847725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772150" y="2276475"/>
        <a:ext cx="59436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75" zoomScaleNormal="75" workbookViewId="0" topLeftCell="A1">
      <selection activeCell="M1" sqref="M1"/>
    </sheetView>
  </sheetViews>
  <sheetFormatPr defaultColWidth="8.72265625" defaultRowHeight="18"/>
  <cols>
    <col min="1" max="1" width="8.6328125" style="1" customWidth="1"/>
    <col min="2" max="4" width="5.6328125" style="1" customWidth="1"/>
    <col min="5" max="5" width="5.6328125" style="2" customWidth="1"/>
    <col min="6" max="7" width="5.6328125" style="1" customWidth="1"/>
    <col min="8" max="8" width="8.90625" style="1" customWidth="1"/>
    <col min="9" max="254" width="8.72265625" style="1" customWidth="1"/>
  </cols>
  <sheetData>
    <row r="1" spans="1:9" ht="54.75" customHeight="1">
      <c r="A1" s="3"/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3" t="s">
        <v>6</v>
      </c>
      <c r="I1" s="3"/>
    </row>
    <row r="2" spans="1:13" ht="17.25">
      <c r="A2" s="1" t="s">
        <v>7</v>
      </c>
      <c r="B2" s="1">
        <v>92.1</v>
      </c>
      <c r="C2" s="2">
        <v>2.7781512503836434</v>
      </c>
      <c r="D2" s="2">
        <f>LOG10(B2)</f>
        <v>1.964259630196849</v>
      </c>
      <c r="E2" s="2">
        <f>M$6+M$7*C2</f>
        <v>2.179256746866557</v>
      </c>
      <c r="F2" s="2">
        <f>E2-0.2146</f>
        <v>1.9646567468665572</v>
      </c>
      <c r="G2" s="2">
        <f>E2+0.2146</f>
        <v>2.393856746866557</v>
      </c>
      <c r="H2" s="7">
        <f>(D2-E2)^2</f>
        <v>0.046223760176288126</v>
      </c>
      <c r="I2" s="8"/>
      <c r="L2" s="1" t="s">
        <v>8</v>
      </c>
      <c r="M2" s="9">
        <f>CORREL(D2:D122,C2:C122)</f>
        <v>-0.8952637734713453</v>
      </c>
    </row>
    <row r="3" spans="1:13" ht="17.25">
      <c r="A3" s="1" t="s">
        <v>9</v>
      </c>
      <c r="B3" s="1">
        <v>61.93</v>
      </c>
      <c r="C3" s="2">
        <v>2.8450980400142565</v>
      </c>
      <c r="D3" s="2">
        <f>LOG10(B3)</f>
        <v>1.7919010800095714</v>
      </c>
      <c r="E3" s="2">
        <f>M$6+M$7*C3</f>
        <v>2.1230545400905045</v>
      </c>
      <c r="F3" s="2">
        <f>E3-0.2146</f>
        <v>1.9084545400905046</v>
      </c>
      <c r="G3" s="2">
        <f>E3+0.2146</f>
        <v>2.3376545400905044</v>
      </c>
      <c r="H3" s="7">
        <f>(D3-E3)^2</f>
        <v>0.1096626141235742</v>
      </c>
      <c r="I3" s="8"/>
      <c r="L3" s="1" t="s">
        <v>10</v>
      </c>
      <c r="M3" s="2">
        <f>SQRT(SUM(H2:H122)/121)</f>
        <v>0.21459896418449784</v>
      </c>
    </row>
    <row r="4" spans="1:13" ht="17.25">
      <c r="A4" s="1" t="s">
        <v>11</v>
      </c>
      <c r="B4" s="1">
        <v>71.69</v>
      </c>
      <c r="C4" s="2">
        <v>2.9030899869919433</v>
      </c>
      <c r="D4" s="2">
        <f>LOG10(B4)</f>
        <v>1.8554585803860362</v>
      </c>
      <c r="E4" s="2">
        <f>M$6+M$7*C4</f>
        <v>2.0743699741334316</v>
      </c>
      <c r="F4" s="2">
        <f>E4-0.2146</f>
        <v>1.8597699741334317</v>
      </c>
      <c r="G4" s="2">
        <f>E4+0.2146</f>
        <v>2.2889699741334315</v>
      </c>
      <c r="H4" s="7">
        <f>(D4-E4)^2</f>
        <v>0.0479221983124272</v>
      </c>
      <c r="I4" s="8"/>
      <c r="L4" s="1" t="s">
        <v>12</v>
      </c>
      <c r="M4" s="2">
        <f>STDEV(D2:D122)</f>
        <v>0.4836669268358629</v>
      </c>
    </row>
    <row r="5" spans="1:9" ht="17.25">
      <c r="A5" s="1" t="s">
        <v>13</v>
      </c>
      <c r="B5" s="1">
        <v>57.02</v>
      </c>
      <c r="C5" s="2">
        <v>2.9542425094393248</v>
      </c>
      <c r="D5" s="2">
        <f>LOG10(B5)</f>
        <v>1.756027212973441</v>
      </c>
      <c r="E5" s="2">
        <f>M$6+M$7*C5</f>
        <v>2.03142714357252</v>
      </c>
      <c r="F5" s="2">
        <f>E5-0.2146</f>
        <v>1.81682714357252</v>
      </c>
      <c r="G5" s="2">
        <f>E5+0.2146</f>
        <v>2.24602714357252</v>
      </c>
      <c r="H5" s="7">
        <f>(D5-E5)^2</f>
        <v>0.07584512177397745</v>
      </c>
      <c r="I5" s="8"/>
    </row>
    <row r="6" spans="1:13" ht="17.25">
      <c r="A6" s="1" t="s">
        <v>14</v>
      </c>
      <c r="B6" s="1">
        <v>103.5</v>
      </c>
      <c r="C6" s="2">
        <v>2.9542425094393248</v>
      </c>
      <c r="D6" s="2">
        <f>LOG10(B6)</f>
        <v>2.0149403497929366</v>
      </c>
      <c r="E6" s="2">
        <f>M$6+M$7*C6</f>
        <v>2.03142714357252</v>
      </c>
      <c r="F6" s="2">
        <f>E6-0.2146</f>
        <v>1.81682714357252</v>
      </c>
      <c r="G6" s="2">
        <f>E6+0.2146</f>
        <v>2.24602714357252</v>
      </c>
      <c r="H6" s="7">
        <f>(D6-E6)^2</f>
        <v>0.0002718143691305098</v>
      </c>
      <c r="I6" s="8"/>
      <c r="L6" s="1" t="s">
        <v>15</v>
      </c>
      <c r="M6" s="1">
        <f>INTERCEPT(D2:D122,C2:C122)</f>
        <v>4.511530361340423</v>
      </c>
    </row>
    <row r="7" spans="1:13" ht="17.25">
      <c r="A7" s="1" t="s">
        <v>16</v>
      </c>
      <c r="B7" s="1">
        <v>158.27</v>
      </c>
      <c r="C7" s="2">
        <v>2.9542425094393248</v>
      </c>
      <c r="D7" s="2">
        <f>LOG10(B7)</f>
        <v>2.1993986023596164</v>
      </c>
      <c r="E7" s="2">
        <f>M$6+M$7*C7</f>
        <v>2.03142714357252</v>
      </c>
      <c r="F7" s="2">
        <f>E7-0.2146</f>
        <v>1.81682714357252</v>
      </c>
      <c r="G7" s="2">
        <f>E7+0.2146</f>
        <v>2.24602714357252</v>
      </c>
      <c r="H7" s="7">
        <f>(D7-E7)^2</f>
        <v>0.028214410967065225</v>
      </c>
      <c r="I7" s="8"/>
      <c r="L7" s="1" t="s">
        <v>17</v>
      </c>
      <c r="M7" s="1">
        <f>SLOPE(D2:D122,C2:C122)</f>
        <v>-0.8395056295627514</v>
      </c>
    </row>
    <row r="8" spans="1:13" ht="17.25">
      <c r="A8" s="1" t="s">
        <v>18</v>
      </c>
      <c r="B8" s="1">
        <v>57.88</v>
      </c>
      <c r="C8" s="2">
        <v>3</v>
      </c>
      <c r="D8" s="2">
        <f>LOG10(B8)</f>
        <v>1.762528522447</v>
      </c>
      <c r="E8" s="2">
        <f>M$6+M$7*C8</f>
        <v>1.9930134726521684</v>
      </c>
      <c r="F8" s="2">
        <f>E8-0.2146</f>
        <v>1.7784134726521685</v>
      </c>
      <c r="G8" s="2">
        <f>E8+0.2146</f>
        <v>2.2076134726521683</v>
      </c>
      <c r="H8" s="7">
        <f>(D8-E8)^2</f>
        <v>0.053123312271078985</v>
      </c>
      <c r="I8" s="8"/>
      <c r="L8"/>
      <c r="M8"/>
    </row>
    <row r="9" spans="1:9" ht="17.25">
      <c r="A9" s="1" t="s">
        <v>19</v>
      </c>
      <c r="B9" s="1">
        <v>91.92</v>
      </c>
      <c r="C9" s="2">
        <v>3</v>
      </c>
      <c r="D9" s="2">
        <f>LOG10(B9)</f>
        <v>1.9634100156802288</v>
      </c>
      <c r="E9" s="2">
        <f>M$6+M$7*C9</f>
        <v>1.9930134726521684</v>
      </c>
      <c r="F9" s="2">
        <f>E9-0.2146</f>
        <v>1.7784134726521685</v>
      </c>
      <c r="G9" s="2">
        <f>E9+0.2146</f>
        <v>2.2076134726521683</v>
      </c>
      <c r="H9" s="7">
        <f>(D9-E9)^2</f>
        <v>0.0008763646646894833</v>
      </c>
      <c r="I9" s="8"/>
    </row>
    <row r="10" spans="1:13" ht="17.25">
      <c r="A10" s="1" t="s">
        <v>20</v>
      </c>
      <c r="B10" s="1">
        <v>100.71</v>
      </c>
      <c r="C10" s="2">
        <v>3</v>
      </c>
      <c r="D10" s="2">
        <f>LOG10(B10)</f>
        <v>2.003072595967675</v>
      </c>
      <c r="E10" s="2">
        <f>M$6+M$7*C10</f>
        <v>1.9930134726521684</v>
      </c>
      <c r="F10" s="2">
        <f>E10-0.2146</f>
        <v>1.7784134726521685</v>
      </c>
      <c r="G10" s="2">
        <f>E10+0.2146</f>
        <v>2.2076134726521683</v>
      </c>
      <c r="H10" s="7">
        <f>(D10-E10)^2</f>
        <v>0.0001011859618765712</v>
      </c>
      <c r="I10" s="8"/>
      <c r="L10"/>
      <c r="M10"/>
    </row>
    <row r="11" spans="1:13" ht="17.25">
      <c r="A11" s="1" t="s">
        <v>21</v>
      </c>
      <c r="B11" s="1">
        <v>116.83</v>
      </c>
      <c r="C11" s="2">
        <v>3</v>
      </c>
      <c r="D11" s="2">
        <f>LOG10(B11)</f>
        <v>2.0675543766935034</v>
      </c>
      <c r="E11" s="2">
        <f>M$6+M$7*C11</f>
        <v>1.9930134726521684</v>
      </c>
      <c r="F11" s="2">
        <f>E11-0.2146</f>
        <v>1.7784134726521685</v>
      </c>
      <c r="G11" s="2">
        <f>E11+0.2146</f>
        <v>2.2076134726521683</v>
      </c>
      <c r="H11" s="7">
        <f>(D11-E11)^2</f>
        <v>0.005556346375299506</v>
      </c>
      <c r="I11" s="8"/>
      <c r="L11"/>
      <c r="M11"/>
    </row>
    <row r="12" spans="1:9" ht="17.25">
      <c r="A12" s="1" t="s">
        <v>22</v>
      </c>
      <c r="B12" s="1">
        <v>77.85000000000001</v>
      </c>
      <c r="C12" s="2">
        <v>3.0413926851582245</v>
      </c>
      <c r="D12" s="2">
        <f>LOG10(B12)</f>
        <v>1.8912586169041392</v>
      </c>
      <c r="E12" s="2">
        <f>M$6+M$7*C12</f>
        <v>1.9582640804391205</v>
      </c>
      <c r="F12" s="2">
        <f>E12-0.2146</f>
        <v>1.7436640804391206</v>
      </c>
      <c r="G12" s="2">
        <f>E12+0.2146</f>
        <v>2.1728640804391204</v>
      </c>
      <c r="H12" s="7">
        <f>(D12-E12)^2</f>
        <v>0.004489732143537705</v>
      </c>
      <c r="I12" s="8"/>
    </row>
    <row r="13" spans="1:13" ht="17.25">
      <c r="A13" s="1" t="s">
        <v>23</v>
      </c>
      <c r="B13" s="1">
        <v>83.97</v>
      </c>
      <c r="C13" s="2">
        <v>3.0791812460476247</v>
      </c>
      <c r="D13" s="2">
        <f>LOG10(B13)</f>
        <v>1.9241241531858249</v>
      </c>
      <c r="E13" s="2">
        <f>M$6+M$7*C13</f>
        <v>1.9265403708393944</v>
      </c>
      <c r="F13" s="2">
        <f>E13-0.2146</f>
        <v>1.7119403708393945</v>
      </c>
      <c r="G13" s="2">
        <f>E13+0.2146</f>
        <v>2.1411403708393943</v>
      </c>
      <c r="H13" s="7">
        <f>(D13-E13)^2</f>
        <v>5.838107749421314E-06</v>
      </c>
      <c r="I13" s="8"/>
      <c r="L13"/>
      <c r="M13"/>
    </row>
    <row r="14" spans="1:13" ht="17.25">
      <c r="A14" s="1" t="s">
        <v>24</v>
      </c>
      <c r="B14" s="1">
        <v>57.44</v>
      </c>
      <c r="C14" s="2">
        <v>3.0791812460476247</v>
      </c>
      <c r="D14" s="2">
        <f>LOG10(B14)</f>
        <v>1.759214431234244</v>
      </c>
      <c r="E14" s="2">
        <f>M$6+M$7*C14</f>
        <v>1.9265403708393944</v>
      </c>
      <c r="F14" s="2">
        <f>E14-0.2146</f>
        <v>1.7119403708393945</v>
      </c>
      <c r="G14" s="2">
        <f>E14+0.2146</f>
        <v>2.1411403708393943</v>
      </c>
      <c r="H14" s="7">
        <f>(D14-E14)^2</f>
        <v>0.02799797006474648</v>
      </c>
      <c r="I14" s="8"/>
      <c r="L14"/>
      <c r="M14"/>
    </row>
    <row r="15" spans="1:9" ht="17.25">
      <c r="A15" s="1" t="s">
        <v>25</v>
      </c>
      <c r="B15" s="1">
        <v>89.79</v>
      </c>
      <c r="C15" s="2">
        <v>3.1139433523068365</v>
      </c>
      <c r="D15" s="2">
        <f>LOG10(B15)</f>
        <v>1.953227971559854</v>
      </c>
      <c r="E15" s="2">
        <f>M$6+M$7*C15</f>
        <v>1.8973573869393277</v>
      </c>
      <c r="F15" s="2">
        <f>E15-0.2146</f>
        <v>1.6827573869393277</v>
      </c>
      <c r="G15" s="2">
        <f>E15+0.2146</f>
        <v>2.1119573869393276</v>
      </c>
      <c r="H15" s="7">
        <f>(D15-E15)^2</f>
        <v>0.0031215222258393896</v>
      </c>
      <c r="I15" s="8"/>
    </row>
    <row r="16" spans="1:9" ht="17.25">
      <c r="A16" s="1" t="s">
        <v>26</v>
      </c>
      <c r="B16" s="1">
        <v>105.65</v>
      </c>
      <c r="C16" s="2">
        <v>3.1139433523068365</v>
      </c>
      <c r="D16" s="2">
        <f>LOG10(B16)</f>
        <v>2.023869501388332</v>
      </c>
      <c r="E16" s="2">
        <f>M$6+M$7*C16</f>
        <v>1.8973573869393277</v>
      </c>
      <c r="F16" s="2">
        <f>E16-0.2146</f>
        <v>1.6827573869393277</v>
      </c>
      <c r="G16" s="2">
        <f>E16+0.2146</f>
        <v>2.1119573869393276</v>
      </c>
      <c r="H16" s="7">
        <f>(D16-E16)^2</f>
        <v>0.016005315102358003</v>
      </c>
      <c r="I16" s="8"/>
    </row>
    <row r="17" spans="1:9" ht="17.25">
      <c r="A17" s="1" t="s">
        <v>27</v>
      </c>
      <c r="B17" s="1">
        <v>43.64</v>
      </c>
      <c r="C17" s="2">
        <v>3.1139433523068365</v>
      </c>
      <c r="D17" s="2">
        <f>LOG10(B17)</f>
        <v>1.6398847419163043</v>
      </c>
      <c r="E17" s="2">
        <f>M$6+M$7*C17</f>
        <v>1.8973573869393277</v>
      </c>
      <c r="F17" s="2">
        <f>E17-0.2146</f>
        <v>1.6827573869393277</v>
      </c>
      <c r="G17" s="2">
        <f>E17+0.2146</f>
        <v>2.1119573869393276</v>
      </c>
      <c r="H17" s="7">
        <f>(D17-E17)^2</f>
        <v>0.06629216293515179</v>
      </c>
      <c r="I17" s="8"/>
    </row>
    <row r="18" spans="1:9" ht="17.25">
      <c r="A18" s="1" t="s">
        <v>28</v>
      </c>
      <c r="B18" s="1">
        <v>63.66</v>
      </c>
      <c r="C18" s="2">
        <v>3.176091259055681</v>
      </c>
      <c r="D18" s="2">
        <f>LOG10(B18)</f>
        <v>1.8038666342849843</v>
      </c>
      <c r="E18" s="2">
        <f>M$6+M$7*C18</f>
        <v>1.8451838693581317</v>
      </c>
      <c r="F18" s="2">
        <f>E18-0.2146</f>
        <v>1.6305838693581318</v>
      </c>
      <c r="G18" s="2">
        <f>E18+0.2146</f>
        <v>2.0597838693581316</v>
      </c>
      <c r="H18" s="7">
        <f>(D18-E18)^2</f>
        <v>0.001707113914089725</v>
      </c>
      <c r="I18" s="8"/>
    </row>
    <row r="19" spans="1:9" ht="17.25">
      <c r="A19" s="1" t="s">
        <v>29</v>
      </c>
      <c r="B19" s="1">
        <v>109.93</v>
      </c>
      <c r="C19" s="2">
        <v>3.176091259055681</v>
      </c>
      <c r="D19" s="2">
        <f>LOG10(B19)</f>
        <v>2.041116227969485</v>
      </c>
      <c r="E19" s="2">
        <f>M$6+M$7*C19</f>
        <v>1.8451838693581317</v>
      </c>
      <c r="F19" s="2">
        <f>E19-0.2146</f>
        <v>1.6305838693581318</v>
      </c>
      <c r="G19" s="2">
        <f>E19+0.2146</f>
        <v>2.0597838693581316</v>
      </c>
      <c r="H19" s="7">
        <f>(D19-E19)^2</f>
        <v>0.03838948915100803</v>
      </c>
      <c r="I19" s="8"/>
    </row>
    <row r="20" spans="1:9" ht="17.25">
      <c r="A20" s="1" t="s">
        <v>30</v>
      </c>
      <c r="B20" s="1">
        <v>95.52</v>
      </c>
      <c r="C20" s="2">
        <v>3.176091259055681</v>
      </c>
      <c r="D20" s="2">
        <f>LOG10(B20)</f>
        <v>1.9800943137852938</v>
      </c>
      <c r="E20" s="2">
        <f>M$6+M$7*C20</f>
        <v>1.8451838693581317</v>
      </c>
      <c r="F20" s="2">
        <f>E20-0.2146</f>
        <v>1.6305838693581318</v>
      </c>
      <c r="G20" s="2">
        <f>E20+0.2146</f>
        <v>2.0597838693581316</v>
      </c>
      <c r="H20" s="7">
        <f>(D20-E20)^2</f>
        <v>0.018200828015534378</v>
      </c>
      <c r="I20" s="8"/>
    </row>
    <row r="21" spans="1:9" ht="17.25">
      <c r="A21" s="1" t="s">
        <v>31</v>
      </c>
      <c r="B21" s="1">
        <v>85.27</v>
      </c>
      <c r="C21" s="2">
        <v>3.2041199826559246</v>
      </c>
      <c r="D21" s="2">
        <f>LOG10(B21)</f>
        <v>1.9307962629833002</v>
      </c>
      <c r="E21" s="2">
        <f>M$6+M$7*C21</f>
        <v>1.821653598106269</v>
      </c>
      <c r="F21" s="2">
        <f>E21-0.2146</f>
        <v>1.607053598106269</v>
      </c>
      <c r="G21" s="2">
        <f>E21+0.2146</f>
        <v>2.036253598106269</v>
      </c>
      <c r="H21" s="7">
        <f>(D21-E21)^2</f>
        <v>0.011912121296459958</v>
      </c>
      <c r="I21" s="8"/>
    </row>
    <row r="22" spans="1:9" ht="17.25">
      <c r="A22" s="1" t="s">
        <v>32</v>
      </c>
      <c r="B22" s="1">
        <v>63.83</v>
      </c>
      <c r="C22" s="2">
        <v>3.255272505103306</v>
      </c>
      <c r="D22" s="2">
        <f>LOG10(B22)</f>
        <v>1.8050248444298052</v>
      </c>
      <c r="E22" s="2">
        <f>M$6+M$7*C22</f>
        <v>1.7787107675453573</v>
      </c>
      <c r="F22" s="2">
        <f>E22-0.2146</f>
        <v>1.5641107675453574</v>
      </c>
      <c r="G22" s="2">
        <f>E22+0.2146</f>
        <v>1.9933107675453572</v>
      </c>
      <c r="H22" s="7">
        <f>(D22-E22)^2</f>
        <v>0.0006924306422806336</v>
      </c>
      <c r="I22" s="8"/>
    </row>
    <row r="23" spans="1:9" ht="17.25">
      <c r="A23" s="1" t="s">
        <v>33</v>
      </c>
      <c r="B23" s="1">
        <v>60.15</v>
      </c>
      <c r="C23" s="2">
        <v>3.255272505103306</v>
      </c>
      <c r="D23" s="2">
        <f>LOG10(B23)</f>
        <v>1.7792356316758635</v>
      </c>
      <c r="E23" s="2">
        <f>M$6+M$7*C23</f>
        <v>1.7787107675453573</v>
      </c>
      <c r="F23" s="2">
        <f>E23-0.2146</f>
        <v>1.5641107675453574</v>
      </c>
      <c r="G23" s="2">
        <f>E23+0.2146</f>
        <v>1.9933107675453572</v>
      </c>
      <c r="H23" s="7">
        <f>(D23-E23)^2</f>
        <v>2.754823554920616E-07</v>
      </c>
      <c r="I23" s="8"/>
    </row>
    <row r="24" spans="1:9" ht="17.25">
      <c r="A24" s="1" t="s">
        <v>34</v>
      </c>
      <c r="B24" s="1">
        <v>67.22</v>
      </c>
      <c r="C24" s="2">
        <v>3.278753600952829</v>
      </c>
      <c r="D24" s="2">
        <f>LOG10(B24)</f>
        <v>1.8274985081334587</v>
      </c>
      <c r="E24" s="2">
        <f>M$6+M$7*C24</f>
        <v>1.75899825539138</v>
      </c>
      <c r="F24" s="2">
        <f>E24-0.2146</f>
        <v>1.5443982553913802</v>
      </c>
      <c r="G24" s="2">
        <f>E24+0.2146</f>
        <v>1.97359825539138</v>
      </c>
      <c r="H24" s="7">
        <f>(D24-E24)^2</f>
        <v>0.004692284625728647</v>
      </c>
      <c r="I24" s="8"/>
    </row>
    <row r="25" spans="1:9" ht="17.25">
      <c r="A25" s="1" t="s">
        <v>35</v>
      </c>
      <c r="B25" s="1">
        <v>13.88</v>
      </c>
      <c r="C25" s="2">
        <v>3.301029995663981</v>
      </c>
      <c r="D25" s="2">
        <f>LOG10(B25)</f>
        <v>1.142389466118836</v>
      </c>
      <c r="E25" s="2">
        <f>M$6+M$7*C25</f>
        <v>1.7402970966250062</v>
      </c>
      <c r="F25" s="2">
        <f>E25-0.2146</f>
        <v>1.5256970966250063</v>
      </c>
      <c r="G25" s="2">
        <f>E25+0.2146</f>
        <v>1.954897096625006</v>
      </c>
      <c r="H25" s="7">
        <f>(D25-E25)^2</f>
        <v>0.3574935346175029</v>
      </c>
      <c r="I25" s="8"/>
    </row>
    <row r="26" spans="1:9" ht="17.25">
      <c r="A26" s="1" t="s">
        <v>36</v>
      </c>
      <c r="B26" s="1">
        <v>68.89</v>
      </c>
      <c r="C26" s="2">
        <v>3.301029995663981</v>
      </c>
      <c r="D26" s="2">
        <f>LOG10(B26)</f>
        <v>1.8381561847521477</v>
      </c>
      <c r="E26" s="2">
        <f>M$6+M$7*C26</f>
        <v>1.7402970966250062</v>
      </c>
      <c r="F26" s="2">
        <f>E26-0.2146</f>
        <v>1.5256970966250063</v>
      </c>
      <c r="G26" s="2">
        <f>E26+0.2146</f>
        <v>1.954897096625006</v>
      </c>
      <c r="H26" s="7">
        <f>(D26-E26)^2</f>
        <v>0.009576401129075648</v>
      </c>
      <c r="I26" s="8"/>
    </row>
    <row r="27" spans="1:9" ht="17.25">
      <c r="A27" s="1" t="s">
        <v>37</v>
      </c>
      <c r="B27" s="1">
        <v>51.12</v>
      </c>
      <c r="C27" s="2">
        <v>3.322219294733919</v>
      </c>
      <c r="D27" s="2">
        <f>LOG10(B27)</f>
        <v>1.7085908451503438</v>
      </c>
      <c r="E27" s="2">
        <f>M$6+M$7*C27</f>
        <v>1.7225085607693043</v>
      </c>
      <c r="F27" s="2">
        <f>E27-0.2146</f>
        <v>1.5079085607693044</v>
      </c>
      <c r="G27" s="2">
        <f>E27+0.2146</f>
        <v>1.9371085607693042</v>
      </c>
      <c r="H27" s="7">
        <f>(D27-E27)^2</f>
        <v>0.0001937028080502568</v>
      </c>
      <c r="I27" s="8"/>
    </row>
    <row r="28" spans="1:9" ht="17.25">
      <c r="A28" s="1" t="s">
        <v>38</v>
      </c>
      <c r="B28" s="1">
        <v>33.38</v>
      </c>
      <c r="C28" s="2">
        <v>3.322219294733919</v>
      </c>
      <c r="D28" s="2">
        <f>LOG10(B28)</f>
        <v>1.523486332343228</v>
      </c>
      <c r="E28" s="2">
        <f>M$6+M$7*C28</f>
        <v>1.7225085607693043</v>
      </c>
      <c r="F28" s="2">
        <f>E28-0.2146</f>
        <v>1.5079085607693044</v>
      </c>
      <c r="G28" s="2">
        <f>E28+0.2146</f>
        <v>1.9371085607693042</v>
      </c>
      <c r="H28" s="7">
        <f>(D28-E28)^2</f>
        <v>0.039609847407681295</v>
      </c>
      <c r="I28" s="8"/>
    </row>
    <row r="29" spans="1:9" ht="17.25">
      <c r="A29" s="1" t="s">
        <v>39</v>
      </c>
      <c r="B29" s="1">
        <v>88.58</v>
      </c>
      <c r="C29" s="2">
        <v>3.322219294733919</v>
      </c>
      <c r="D29" s="2">
        <f>LOG10(B29)</f>
        <v>1.94733567594874</v>
      </c>
      <c r="E29" s="2">
        <f>M$6+M$7*C29</f>
        <v>1.7225085607693043</v>
      </c>
      <c r="F29" s="2">
        <f>E29-0.2146</f>
        <v>1.5079085607693044</v>
      </c>
      <c r="G29" s="2">
        <f>E29+0.2146</f>
        <v>1.9371085607693042</v>
      </c>
      <c r="H29" s="7">
        <f>(D29-E29)^2</f>
        <v>0.05054723171990723</v>
      </c>
      <c r="I29" s="8"/>
    </row>
    <row r="30" spans="1:9" ht="17.25">
      <c r="A30" s="1" t="s">
        <v>40</v>
      </c>
      <c r="B30" s="1">
        <v>42.65</v>
      </c>
      <c r="C30" s="2">
        <v>3.322219294733919</v>
      </c>
      <c r="D30" s="2">
        <f>LOG10(B30)</f>
        <v>1.6299190355035418</v>
      </c>
      <c r="E30" s="2">
        <f>M$6+M$7*C30</f>
        <v>1.7225085607693043</v>
      </c>
      <c r="F30" s="2">
        <f>E30-0.2146</f>
        <v>1.5079085607693044</v>
      </c>
      <c r="G30" s="2">
        <f>E30+0.2146</f>
        <v>1.9371085607693042</v>
      </c>
      <c r="H30" s="7">
        <f>(D30-E30)^2</f>
        <v>0.008572820188939267</v>
      </c>
      <c r="I30" s="8"/>
    </row>
    <row r="31" spans="1:9" ht="17.25">
      <c r="A31" s="1" t="s">
        <v>41</v>
      </c>
      <c r="B31" s="1">
        <v>81.44</v>
      </c>
      <c r="C31" s="2">
        <v>3.322219294733919</v>
      </c>
      <c r="D31" s="2">
        <f>LOG10(B31)</f>
        <v>1.9108377649926835</v>
      </c>
      <c r="E31" s="2">
        <f>M$6+M$7*C31</f>
        <v>1.7225085607693043</v>
      </c>
      <c r="F31" s="2">
        <f>E31-0.2146</f>
        <v>1.5079085607693044</v>
      </c>
      <c r="G31" s="2">
        <f>E31+0.2146</f>
        <v>1.9371085607693042</v>
      </c>
      <c r="H31" s="7">
        <f>(D31-E31)^2</f>
        <v>0.0354678891634113</v>
      </c>
      <c r="I31" s="8"/>
    </row>
    <row r="32" spans="1:9" ht="17.25">
      <c r="A32" s="1" t="s">
        <v>42</v>
      </c>
      <c r="B32" s="1">
        <v>59.12</v>
      </c>
      <c r="C32" s="2">
        <v>3.3617278360175926</v>
      </c>
      <c r="D32" s="2">
        <f>LOG10(B32)</f>
        <v>1.7717344253867693</v>
      </c>
      <c r="E32" s="2">
        <f>M$6+M$7*C32</f>
        <v>1.6893409179458478</v>
      </c>
      <c r="F32" s="2">
        <f>E32-0.2146</f>
        <v>1.474740917945848</v>
      </c>
      <c r="G32" s="2">
        <f>E32+0.2146</f>
        <v>1.9039409179458477</v>
      </c>
      <c r="H32" s="7">
        <f>(D32-E32)^2</f>
        <v>0.006788690068417177</v>
      </c>
      <c r="I32" s="8"/>
    </row>
    <row r="33" spans="1:9" ht="17.25">
      <c r="A33" s="1" t="s">
        <v>43</v>
      </c>
      <c r="B33" s="1">
        <v>65.84</v>
      </c>
      <c r="C33" s="2">
        <v>3.380211241711606</v>
      </c>
      <c r="D33" s="2">
        <f>LOG10(B33)</f>
        <v>1.8184898222042134</v>
      </c>
      <c r="E33" s="2">
        <f>M$6+M$7*C33</f>
        <v>1.6738239948122313</v>
      </c>
      <c r="F33" s="2">
        <f>E33-0.2146</f>
        <v>1.4592239948122314</v>
      </c>
      <c r="G33" s="2">
        <f>E33+0.2146</f>
        <v>1.8884239948122312</v>
      </c>
      <c r="H33" s="7">
        <f>(D33-E33)^2</f>
        <v>0.020928201615006754</v>
      </c>
      <c r="I33" s="8"/>
    </row>
    <row r="34" spans="1:9" ht="17.25">
      <c r="A34" s="1" t="s">
        <v>44</v>
      </c>
      <c r="B34" s="1">
        <v>68.07000000000001</v>
      </c>
      <c r="C34" s="2">
        <v>3.4149733479708178</v>
      </c>
      <c r="D34" s="2">
        <f>LOG10(B34)</f>
        <v>1.8329557506045984</v>
      </c>
      <c r="E34" s="2">
        <f>M$6+M$7*C34</f>
        <v>1.6446410109121645</v>
      </c>
      <c r="F34" s="2">
        <f>E34-0.2146</f>
        <v>1.4300410109121646</v>
      </c>
      <c r="G34" s="2">
        <f>E34+0.2146</f>
        <v>1.8592410109121644</v>
      </c>
      <c r="H34" s="7">
        <f>(D34-E34)^2</f>
        <v>0.03546244118542912</v>
      </c>
      <c r="I34" s="8"/>
    </row>
    <row r="35" spans="1:9" ht="17.25">
      <c r="A35" s="1" t="s">
        <v>45</v>
      </c>
      <c r="B35" s="1">
        <v>79.85000000000001</v>
      </c>
      <c r="C35" s="2">
        <v>3.4149733479708178</v>
      </c>
      <c r="D35" s="2">
        <f>LOG10(B35)</f>
        <v>1.9022749204745018</v>
      </c>
      <c r="E35" s="2">
        <f>M$6+M$7*C35</f>
        <v>1.6446410109121645</v>
      </c>
      <c r="F35" s="2">
        <f>E35-0.2146</f>
        <v>1.4300410109121646</v>
      </c>
      <c r="G35" s="2">
        <f>E35+0.2146</f>
        <v>1.8592410109121644</v>
      </c>
      <c r="H35" s="7">
        <f>(D35-E35)^2</f>
        <v>0.06637523135637456</v>
      </c>
      <c r="I35" s="8"/>
    </row>
    <row r="36" spans="1:9" ht="17.25">
      <c r="A36" s="1" t="s">
        <v>46</v>
      </c>
      <c r="B36" s="1">
        <v>68.84</v>
      </c>
      <c r="C36" s="2">
        <v>3.4149733479708178</v>
      </c>
      <c r="D36" s="2">
        <f>LOG10(B36)</f>
        <v>1.8378408616555226</v>
      </c>
      <c r="E36" s="2">
        <f>M$6+M$7*C36</f>
        <v>1.6446410109121645</v>
      </c>
      <c r="F36" s="2">
        <f>E36-0.2146</f>
        <v>1.4300410109121646</v>
      </c>
      <c r="G36" s="2">
        <f>E36+0.2146</f>
        <v>1.8592410109121644</v>
      </c>
      <c r="H36" s="7">
        <f>(D36-E36)^2</f>
        <v>0.03732618232725585</v>
      </c>
      <c r="I36" s="8"/>
    </row>
    <row r="37" spans="1:9" ht="17.25">
      <c r="A37" s="1" t="s">
        <v>47</v>
      </c>
      <c r="B37" s="1">
        <v>58.45</v>
      </c>
      <c r="C37" s="2">
        <v>3.431363764158987</v>
      </c>
      <c r="D37" s="2">
        <f>LOG10(B37)</f>
        <v>1.766784515497859</v>
      </c>
      <c r="E37" s="2">
        <f>M$6+M$7*C37</f>
        <v>1.6308811642513201</v>
      </c>
      <c r="F37" s="2">
        <f>E37-0.2146</f>
        <v>1.4162811642513202</v>
      </c>
      <c r="G37" s="2">
        <f>E37+0.2146</f>
        <v>1.84548116425132</v>
      </c>
      <c r="H37" s="7">
        <f>(D37-E37)^2</f>
        <v>0.018469720880040112</v>
      </c>
      <c r="I37" s="8"/>
    </row>
    <row r="38" spans="1:9" ht="17.25">
      <c r="A38" s="1" t="s">
        <v>48</v>
      </c>
      <c r="B38" s="1">
        <v>53.56</v>
      </c>
      <c r="C38" s="2">
        <v>3.431363764158987</v>
      </c>
      <c r="D38" s="2">
        <f>LOG10(B38)</f>
        <v>1.7288405683399715</v>
      </c>
      <c r="E38" s="2">
        <f>M$6+M$7*C38</f>
        <v>1.6308811642513201</v>
      </c>
      <c r="F38" s="2">
        <f>E38-0.2146</f>
        <v>1.4162811642513202</v>
      </c>
      <c r="G38" s="2">
        <f>E38+0.2146</f>
        <v>1.84548116425132</v>
      </c>
      <c r="H38" s="7">
        <f>(D38-E38)^2</f>
        <v>0.00959604484940368</v>
      </c>
      <c r="I38" s="8"/>
    </row>
    <row r="39" spans="1:9" ht="17.25">
      <c r="A39" s="1" t="s">
        <v>49</v>
      </c>
      <c r="B39" s="1">
        <v>48.46</v>
      </c>
      <c r="C39" s="2">
        <v>3.431363764158987</v>
      </c>
      <c r="D39" s="2">
        <f>LOG10(B39)</f>
        <v>1.6853834098014875</v>
      </c>
      <c r="E39" s="2">
        <f>M$6+M$7*C39</f>
        <v>1.6308811642513201</v>
      </c>
      <c r="F39" s="2">
        <f>E39-0.2146</f>
        <v>1.4162811642513202</v>
      </c>
      <c r="G39" s="2">
        <f>E39+0.2146</f>
        <v>1.84548116425132</v>
      </c>
      <c r="H39" s="7">
        <f>(D39-E39)^2</f>
        <v>0.002970494770010738</v>
      </c>
      <c r="I39" s="8"/>
    </row>
    <row r="40" spans="1:9" ht="17.25">
      <c r="A40" s="1" t="s">
        <v>50</v>
      </c>
      <c r="B40" s="1">
        <v>24.37</v>
      </c>
      <c r="C40" s="2">
        <v>3.491361693834272</v>
      </c>
      <c r="D40" s="2">
        <f>LOG10(B40)</f>
        <v>1.3868555291847244</v>
      </c>
      <c r="E40" s="2">
        <f>M$6+M$7*C40</f>
        <v>1.580512564526808</v>
      </c>
      <c r="F40" s="2">
        <f>E40-0.2146</f>
        <v>1.3659125645268082</v>
      </c>
      <c r="G40" s="2">
        <f>E40+0.2146</f>
        <v>1.795112564526808</v>
      </c>
      <c r="H40" s="7">
        <f>(D40-E40)^2</f>
        <v>0.037503047337485045</v>
      </c>
      <c r="I40" s="8"/>
    </row>
    <row r="41" spans="1:9" ht="17.25">
      <c r="A41" s="1" t="s">
        <v>51</v>
      </c>
      <c r="B41" s="1">
        <v>27.14</v>
      </c>
      <c r="C41" s="2">
        <v>3.491361693834272</v>
      </c>
      <c r="D41" s="2">
        <f>LOG10(B41)</f>
        <v>1.4336098433237183</v>
      </c>
      <c r="E41" s="2">
        <f>M$6+M$7*C41</f>
        <v>1.580512564526808</v>
      </c>
      <c r="F41" s="2">
        <f>E41-0.2146</f>
        <v>1.3659125645268082</v>
      </c>
      <c r="G41" s="2">
        <f>E41+0.2146</f>
        <v>1.795112564526808</v>
      </c>
      <c r="H41" s="7">
        <f>(D41-E41)^2</f>
        <v>0.021580409496872725</v>
      </c>
      <c r="I41" s="8"/>
    </row>
    <row r="42" spans="1:9" ht="17.25">
      <c r="A42" s="1" t="s">
        <v>52</v>
      </c>
      <c r="B42" s="1">
        <v>25.21</v>
      </c>
      <c r="C42" s="2">
        <v>3.491361693834272</v>
      </c>
      <c r="D42" s="2">
        <f>LOG10(B42)</f>
        <v>1.401572845676446</v>
      </c>
      <c r="E42" s="2">
        <f>M$6+M$7*C42</f>
        <v>1.580512564526808</v>
      </c>
      <c r="F42" s="2">
        <f>E42-0.2146</f>
        <v>1.3659125645268082</v>
      </c>
      <c r="G42" s="2">
        <f>E42+0.2146</f>
        <v>1.795112564526808</v>
      </c>
      <c r="H42" s="7">
        <f>(D42-E42)^2</f>
        <v>0.03201942298224663</v>
      </c>
      <c r="I42" s="8"/>
    </row>
    <row r="43" spans="1:9" ht="17.25">
      <c r="A43" s="1" t="s">
        <v>53</v>
      </c>
      <c r="B43" s="1">
        <v>50.43</v>
      </c>
      <c r="C43" s="2">
        <v>3.491361693834272</v>
      </c>
      <c r="D43" s="2">
        <f>LOG10(B43)</f>
        <v>1.7026889681591335</v>
      </c>
      <c r="E43" s="2">
        <f>M$6+M$7*C43</f>
        <v>1.580512564526808</v>
      </c>
      <c r="F43" s="2">
        <f>E43-0.2146</f>
        <v>1.3659125645268082</v>
      </c>
      <c r="G43" s="2">
        <f>E43+0.2146</f>
        <v>1.795112564526808</v>
      </c>
      <c r="H43" s="7">
        <f>(D43-E43)^2</f>
        <v>0.014927073604528896</v>
      </c>
      <c r="I43" s="8"/>
    </row>
    <row r="44" spans="1:9" ht="17.25">
      <c r="A44" s="1" t="s">
        <v>54</v>
      </c>
      <c r="B44" s="1">
        <v>34.61</v>
      </c>
      <c r="C44" s="2">
        <v>3.57978359661681</v>
      </c>
      <c r="D44" s="2">
        <f>LOG10(B44)</f>
        <v>1.5392015992941277</v>
      </c>
      <c r="E44" s="2">
        <f>M$6+M$7*C44</f>
        <v>1.506281879364217</v>
      </c>
      <c r="F44" s="2">
        <f>E44-0.2146</f>
        <v>1.291681879364217</v>
      </c>
      <c r="G44" s="2">
        <f>E44+0.2146</f>
        <v>1.7208818793642169</v>
      </c>
      <c r="H44" s="7">
        <f>(D44-E44)^2</f>
        <v>0.001083707960263761</v>
      </c>
      <c r="I44" s="8"/>
    </row>
    <row r="45" spans="1:9" ht="17.25">
      <c r="A45" s="1" t="s">
        <v>55</v>
      </c>
      <c r="B45" s="1">
        <v>17.36</v>
      </c>
      <c r="C45" s="2">
        <v>3.57978359661681</v>
      </c>
      <c r="D45" s="2">
        <f>LOG10(B45)</f>
        <v>1.239549720840473</v>
      </c>
      <c r="E45" s="2">
        <f>M$6+M$7*C45</f>
        <v>1.506281879364217</v>
      </c>
      <c r="F45" s="2">
        <f>E45-0.2146</f>
        <v>1.291681879364217</v>
      </c>
      <c r="G45" s="2">
        <f>E45+0.2146</f>
        <v>1.7208818793642169</v>
      </c>
      <c r="H45" s="7">
        <f>(D45-E45)^2</f>
        <v>0.07114604439073563</v>
      </c>
      <c r="I45" s="8"/>
    </row>
    <row r="46" spans="1:9" ht="17.25">
      <c r="A46" s="1" t="s">
        <v>56</v>
      </c>
      <c r="B46" s="1">
        <v>14.61</v>
      </c>
      <c r="C46" s="2">
        <v>3.57978359661681</v>
      </c>
      <c r="D46" s="2">
        <f>LOG10(B46)</f>
        <v>1.1646502159342969</v>
      </c>
      <c r="E46" s="2">
        <f>M$6+M$7*C46</f>
        <v>1.506281879364217</v>
      </c>
      <c r="F46" s="2">
        <f>E46-0.2146</f>
        <v>1.291681879364217</v>
      </c>
      <c r="G46" s="2">
        <f>E46+0.2146</f>
        <v>1.7208818793642169</v>
      </c>
      <c r="H46" s="7">
        <f>(D46-E46)^2</f>
        <v>0.11671219345789423</v>
      </c>
      <c r="I46" s="8"/>
    </row>
    <row r="47" spans="1:9" ht="17.25">
      <c r="A47" s="1" t="s">
        <v>57</v>
      </c>
      <c r="B47" s="1">
        <v>32.14</v>
      </c>
      <c r="C47" s="2">
        <v>3.5910646070264987</v>
      </c>
      <c r="D47" s="2">
        <f>LOG10(B47)</f>
        <v>1.5070458724273257</v>
      </c>
      <c r="E47" s="2">
        <f>M$6+M$7*C47</f>
        <v>1.4968114076181278</v>
      </c>
      <c r="F47" s="2">
        <f>E47-0.2146</f>
        <v>1.282211407618128</v>
      </c>
      <c r="G47" s="2">
        <f>E47+0.2146</f>
        <v>1.7114114076181277</v>
      </c>
      <c r="H47" s="7">
        <f>(D47-E47)^2</f>
        <v>0.00010474426993070967</v>
      </c>
      <c r="I47" s="8"/>
    </row>
    <row r="48" spans="1:9" ht="17.25">
      <c r="A48" s="1" t="s">
        <v>58</v>
      </c>
      <c r="B48" s="1">
        <v>29.5</v>
      </c>
      <c r="C48" s="2">
        <v>3.6232492903979003</v>
      </c>
      <c r="D48" s="2">
        <f>LOG10(B48)</f>
        <v>1.469822015978163</v>
      </c>
      <c r="E48" s="2">
        <f>M$6+M$7*C48</f>
        <v>1.4697921847421411</v>
      </c>
      <c r="F48" s="2">
        <f>E48-0.2146</f>
        <v>1.2551921847421412</v>
      </c>
      <c r="G48" s="2">
        <f>E48+0.2146</f>
        <v>1.684392184742141</v>
      </c>
      <c r="H48" s="7">
        <f>(D48-E48)^2</f>
        <v>8.899026425912551E-10</v>
      </c>
      <c r="I48" s="8"/>
    </row>
    <row r="49" spans="1:9" ht="17.25">
      <c r="A49" s="1" t="s">
        <v>59</v>
      </c>
      <c r="B49" s="1">
        <v>22.1</v>
      </c>
      <c r="C49" s="2">
        <v>3.6532125137753435</v>
      </c>
      <c r="D49" s="2">
        <f>LOG10(B49)</f>
        <v>1.3443922736851108</v>
      </c>
      <c r="E49" s="2">
        <f>M$6+M$7*C49</f>
        <v>1.4446378900369314</v>
      </c>
      <c r="F49" s="2">
        <f>E49-0.2146</f>
        <v>1.2300378900369315</v>
      </c>
      <c r="G49" s="2">
        <f>E49+0.2146</f>
        <v>1.6592378900369313</v>
      </c>
      <c r="H49" s="7">
        <f>(D49-E49)^2</f>
        <v>0.010049183597756403</v>
      </c>
      <c r="I49" s="8"/>
    </row>
    <row r="50" spans="1:9" ht="17.25">
      <c r="A50" s="1" t="s">
        <v>60</v>
      </c>
      <c r="B50" s="1">
        <v>38.85</v>
      </c>
      <c r="C50" s="2">
        <v>3.662757831681574</v>
      </c>
      <c r="D50" s="2">
        <f>LOG10(B50)</f>
        <v>1.589391023136933</v>
      </c>
      <c r="E50" s="2">
        <f>M$6+M$7*C50</f>
        <v>1.4366245419186852</v>
      </c>
      <c r="F50" s="2">
        <f>E50-0.2146</f>
        <v>1.2220245419186853</v>
      </c>
      <c r="G50" s="2">
        <f>E50+0.2146</f>
        <v>1.651224541918685</v>
      </c>
      <c r="H50" s="7">
        <f>(D50-E50)^2</f>
        <v>0.02333759778380528</v>
      </c>
      <c r="I50" s="8"/>
    </row>
    <row r="51" spans="1:9" ht="17.25">
      <c r="A51" s="1" t="s">
        <v>61</v>
      </c>
      <c r="B51" s="1">
        <v>15.73</v>
      </c>
      <c r="C51" s="2">
        <v>3.662757831681574</v>
      </c>
      <c r="D51" s="2">
        <f>LOG10(B51)</f>
        <v>1.1967287226232868</v>
      </c>
      <c r="E51" s="2">
        <f>M$6+M$7*C51</f>
        <v>1.4366245419186852</v>
      </c>
      <c r="F51" s="2">
        <f>E51-0.2146</f>
        <v>1.2220245419186853</v>
      </c>
      <c r="G51" s="2">
        <f>E51+0.2146</f>
        <v>1.651224541918685</v>
      </c>
      <c r="H51" s="7">
        <f>(D51-E51)^2</f>
        <v>0.05755000411541043</v>
      </c>
      <c r="I51" s="8"/>
    </row>
    <row r="52" spans="1:9" ht="17.25">
      <c r="A52" s="1" t="s">
        <v>62</v>
      </c>
      <c r="B52" s="1">
        <v>19.45</v>
      </c>
      <c r="C52" s="2">
        <v>3.6720978579357166</v>
      </c>
      <c r="D52" s="2">
        <f>LOG10(B52)</f>
        <v>1.2889196056617265</v>
      </c>
      <c r="E52" s="2">
        <f>M$6+M$7*C52</f>
        <v>1.4287835372980684</v>
      </c>
      <c r="F52" s="2">
        <f>E52-0.2146</f>
        <v>1.2141835372980685</v>
      </c>
      <c r="G52" s="2">
        <f>E52+0.2146</f>
        <v>1.6433835372980683</v>
      </c>
      <c r="H52" s="7">
        <f>(D52-E52)^2</f>
        <v>0.019561919372775325</v>
      </c>
      <c r="I52" s="8"/>
    </row>
    <row r="53" spans="1:9" ht="17.25">
      <c r="A53" s="1" t="s">
        <v>63</v>
      </c>
      <c r="B53" s="1">
        <v>26.45</v>
      </c>
      <c r="C53" s="2">
        <v>3.681241237375587</v>
      </c>
      <c r="D53" s="2">
        <f>LOG10(B53)</f>
        <v>1.4224256763712047</v>
      </c>
      <c r="E53" s="2">
        <f>M$6+M$7*C53</f>
        <v>1.4211076187850686</v>
      </c>
      <c r="F53" s="2">
        <f>E53-0.2146</f>
        <v>1.2065076187850687</v>
      </c>
      <c r="G53" s="2">
        <f>E53+0.2146</f>
        <v>1.6357076187850685</v>
      </c>
      <c r="H53" s="7">
        <f>(D53-E53)^2</f>
        <v>1.7372758003706912E-06</v>
      </c>
      <c r="I53" s="8"/>
    </row>
    <row r="54" spans="1:9" ht="17.25">
      <c r="A54" s="1" t="s">
        <v>64</v>
      </c>
      <c r="B54" s="1">
        <v>22.88</v>
      </c>
      <c r="C54" s="2">
        <v>3.690196080028514</v>
      </c>
      <c r="D54" s="2">
        <f>LOG10(B54)</f>
        <v>1.3594560201209867</v>
      </c>
      <c r="E54" s="2">
        <f>M$6+M$7*C54</f>
        <v>1.413589977966088</v>
      </c>
      <c r="F54" s="2">
        <f>E54-0.2146</f>
        <v>1.1989899779660882</v>
      </c>
      <c r="G54" s="2">
        <f>E54+0.2146</f>
        <v>1.628189977966088</v>
      </c>
      <c r="H54" s="7">
        <f>(D54-E54)^2</f>
        <v>0.00293048539197522</v>
      </c>
      <c r="I54" s="8"/>
    </row>
    <row r="55" spans="1:9" ht="17.25">
      <c r="A55" s="1" t="s">
        <v>65</v>
      </c>
      <c r="B55" s="1">
        <v>22.12</v>
      </c>
      <c r="C55" s="2">
        <v>3.6989700043360187</v>
      </c>
      <c r="D55" s="2">
        <f>LOG10(B55)</f>
        <v>1.3447851226326606</v>
      </c>
      <c r="E55" s="2">
        <f>M$6+M$7*C55</f>
        <v>1.4062242191165804</v>
      </c>
      <c r="F55" s="2">
        <f>E55-0.2146</f>
        <v>1.1916242191165805</v>
      </c>
      <c r="G55" s="2">
        <f>E55+0.2146</f>
        <v>1.6208242191165803</v>
      </c>
      <c r="H55" s="7">
        <f>(D55-E55)^2</f>
        <v>0.003774762576760402</v>
      </c>
      <c r="I55" s="8"/>
    </row>
    <row r="56" spans="1:9" ht="17.25">
      <c r="A56" s="1" t="s">
        <v>66</v>
      </c>
      <c r="B56" s="1">
        <v>29.77</v>
      </c>
      <c r="C56" s="2">
        <v>3.6989700043360187</v>
      </c>
      <c r="D56" s="2">
        <f>LOG10(B56)</f>
        <v>1.4737788346467247</v>
      </c>
      <c r="E56" s="2">
        <f>M$6+M$7*C56</f>
        <v>1.4062242191165804</v>
      </c>
      <c r="F56" s="2">
        <f>E56-0.2146</f>
        <v>1.1916242191165805</v>
      </c>
      <c r="G56" s="2">
        <f>E56+0.2146</f>
        <v>1.6208242191165803</v>
      </c>
      <c r="H56" s="7">
        <f>(D56-E56)^2</f>
        <v>0.004563626079425614</v>
      </c>
      <c r="I56" s="8"/>
    </row>
    <row r="57" spans="1:9" ht="17.25">
      <c r="A57" s="1" t="s">
        <v>67</v>
      </c>
      <c r="B57" s="1">
        <v>16.16</v>
      </c>
      <c r="C57" s="2">
        <v>3.7075701760979363</v>
      </c>
      <c r="D57" s="2">
        <f>LOG10(B57)</f>
        <v>1.2084413564385674</v>
      </c>
      <c r="E57" s="2">
        <f>M$6+M$7*C57</f>
        <v>1.3990043265072436</v>
      </c>
      <c r="F57" s="2">
        <f>E57-0.2146</f>
        <v>1.1844043265072437</v>
      </c>
      <c r="G57" s="2">
        <f>E57+0.2146</f>
        <v>1.6136043265072435</v>
      </c>
      <c r="H57" s="7">
        <f>(D57-E57)^2</f>
        <v>0.03631424556139517</v>
      </c>
      <c r="I57" s="8"/>
    </row>
    <row r="58" spans="1:9" ht="17.25">
      <c r="A58" s="1" t="s">
        <v>68</v>
      </c>
      <c r="B58" s="1">
        <v>70.66</v>
      </c>
      <c r="C58" s="2">
        <v>3.716003343634799</v>
      </c>
      <c r="D58" s="2">
        <f>LOG10(B58)</f>
        <v>1.8491736330988267</v>
      </c>
      <c r="E58" s="2">
        <f>M$6+M$7*C58</f>
        <v>1.3919246348850018</v>
      </c>
      <c r="F58" s="2">
        <f>E58-0.2146</f>
        <v>1.177324634885002</v>
      </c>
      <c r="G58" s="2">
        <f>E58+0.2146</f>
        <v>1.6065246348850017</v>
      </c>
      <c r="H58" s="7">
        <f>(D58-E58)^2</f>
        <v>0.20907664636754636</v>
      </c>
      <c r="I58" s="8"/>
    </row>
    <row r="59" spans="1:9" ht="17.25">
      <c r="A59" s="1" t="s">
        <v>69</v>
      </c>
      <c r="B59" s="1">
        <v>9.58</v>
      </c>
      <c r="C59" s="2">
        <v>3.7481880270062002</v>
      </c>
      <c r="D59" s="2">
        <f>LOG10(B59)</f>
        <v>0.9813655090785445</v>
      </c>
      <c r="E59" s="2">
        <f>M$6+M$7*C59</f>
        <v>1.3649054120090156</v>
      </c>
      <c r="F59" s="2">
        <f>E59-0.2146</f>
        <v>1.1503054120090157</v>
      </c>
      <c r="G59" s="2">
        <f>E59+0.2146</f>
        <v>1.5795054120090155</v>
      </c>
      <c r="H59" s="7">
        <f>(D59-E59)^2</f>
        <v>0.14710285713991522</v>
      </c>
      <c r="I59" s="8"/>
    </row>
    <row r="60" spans="1:9" ht="17.25">
      <c r="A60" s="1" t="s">
        <v>70</v>
      </c>
      <c r="B60" s="1">
        <v>20.02</v>
      </c>
      <c r="C60" s="2">
        <v>3.755874855672491</v>
      </c>
      <c r="D60" s="2">
        <f>LOG10(B60)</f>
        <v>1.3014640731432998</v>
      </c>
      <c r="E60" s="2">
        <f>M$6+M$7*C60</f>
        <v>1.3584522760701803</v>
      </c>
      <c r="F60" s="2">
        <f>E60-0.2146</f>
        <v>1.1438522760701804</v>
      </c>
      <c r="G60" s="2">
        <f>E60+0.2146</f>
        <v>1.5730522760701802</v>
      </c>
      <c r="H60" s="7">
        <f>(D60-E60)^2</f>
        <v>0.0032476552728353055</v>
      </c>
      <c r="I60" s="8"/>
    </row>
    <row r="61" spans="1:9" ht="17.25">
      <c r="A61" s="1" t="s">
        <v>71</v>
      </c>
      <c r="B61" s="1">
        <v>21.69</v>
      </c>
      <c r="C61" s="2">
        <v>3.755874855672491</v>
      </c>
      <c r="D61" s="2">
        <f>LOG10(B61)</f>
        <v>1.3362595520141933</v>
      </c>
      <c r="E61" s="2">
        <f>M$6+M$7*C61</f>
        <v>1.3584522760701803</v>
      </c>
      <c r="F61" s="2">
        <f>E61-0.2146</f>
        <v>1.1438522760701804</v>
      </c>
      <c r="G61" s="2">
        <f>E61+0.2146</f>
        <v>1.5730522760701802</v>
      </c>
      <c r="H61" s="7">
        <f>(D61-E61)^2</f>
        <v>0.0004925170010251812</v>
      </c>
      <c r="I61" s="8"/>
    </row>
    <row r="62" spans="1:9" ht="17.25">
      <c r="A62" s="1" t="s">
        <v>72</v>
      </c>
      <c r="B62" s="1">
        <v>29.96</v>
      </c>
      <c r="C62" s="2">
        <v>3.8195439355418683</v>
      </c>
      <c r="D62" s="2">
        <f>LOG10(B62)</f>
        <v>1.476541809027429</v>
      </c>
      <c r="E62" s="2">
        <f>M$6+M$7*C62</f>
        <v>1.3050017250907575</v>
      </c>
      <c r="F62" s="2">
        <f>E62-0.2146</f>
        <v>1.0904017250907576</v>
      </c>
      <c r="G62" s="2">
        <f>E62+0.2146</f>
        <v>1.5196017250907574</v>
      </c>
      <c r="H62" s="7">
        <f>(D62-E62)^2</f>
        <v>0.029426000397000274</v>
      </c>
      <c r="I62" s="8"/>
    </row>
    <row r="63" spans="1:9" ht="17.25">
      <c r="A63" s="1" t="s">
        <v>73</v>
      </c>
      <c r="B63" s="1">
        <v>22.52</v>
      </c>
      <c r="C63" s="2">
        <v>3.857332496431268</v>
      </c>
      <c r="D63" s="2">
        <f>LOG10(B63)</f>
        <v>1.3525683861793085</v>
      </c>
      <c r="E63" s="2">
        <f>M$6+M$7*C63</f>
        <v>1.2732780154910315</v>
      </c>
      <c r="F63" s="2">
        <f>E63-0.2146</f>
        <v>1.0586780154910316</v>
      </c>
      <c r="G63" s="2">
        <f>E63+0.2146</f>
        <v>1.4878780154910314</v>
      </c>
      <c r="H63" s="7">
        <f>(D63-E63)^2</f>
        <v>0.006286962883884383</v>
      </c>
      <c r="I63" s="8"/>
    </row>
    <row r="64" spans="1:9" ht="17.25">
      <c r="A64" s="1" t="s">
        <v>74</v>
      </c>
      <c r="B64" s="1">
        <v>58.31</v>
      </c>
      <c r="C64" s="2">
        <v>3.8750612633916997</v>
      </c>
      <c r="D64" s="2">
        <f>LOG10(B64)</f>
        <v>1.7657430414210444</v>
      </c>
      <c r="E64" s="2">
        <f>M$6+M$7*C64</f>
        <v>1.2583946158225432</v>
      </c>
      <c r="F64" s="2">
        <f>E64-0.2146</f>
        <v>1.0437946158225433</v>
      </c>
      <c r="G64" s="2">
        <f>E64+0.2146</f>
        <v>1.472994615822543</v>
      </c>
      <c r="H64" s="7">
        <f>(D64-E64)^2</f>
        <v>0.25740242495727794</v>
      </c>
      <c r="I64" s="8"/>
    </row>
    <row r="65" spans="1:9" ht="17.25">
      <c r="A65" s="1" t="s">
        <v>75</v>
      </c>
      <c r="B65" s="1">
        <v>28.78</v>
      </c>
      <c r="C65" s="2">
        <v>3.8808135922807914</v>
      </c>
      <c r="D65" s="2">
        <f>LOG10(B65)</f>
        <v>1.4590907896005865</v>
      </c>
      <c r="E65" s="2">
        <f>M$6+M$7*C65</f>
        <v>1.2535655033370543</v>
      </c>
      <c r="F65" s="2">
        <f>E65-0.2146</f>
        <v>1.0389655033370544</v>
      </c>
      <c r="G65" s="2">
        <f>E65+0.2146</f>
        <v>1.4681655033370542</v>
      </c>
      <c r="H65" s="7">
        <f>(D65-E65)^2</f>
        <v>0.042240643293706845</v>
      </c>
      <c r="I65" s="8"/>
    </row>
    <row r="66" spans="1:9" ht="17.25">
      <c r="A66" s="1" t="s">
        <v>76</v>
      </c>
      <c r="B66" s="1">
        <v>47.23</v>
      </c>
      <c r="C66" s="2">
        <v>3.8808135922807914</v>
      </c>
      <c r="D66" s="2">
        <f>LOG10(B66)</f>
        <v>1.6742179455767</v>
      </c>
      <c r="E66" s="2">
        <f>M$6+M$7*C66</f>
        <v>1.2535655033370543</v>
      </c>
      <c r="F66" s="2">
        <f>E66-0.2146</f>
        <v>1.0389655033370544</v>
      </c>
      <c r="G66" s="2">
        <f>E66+0.2146</f>
        <v>1.4681655033370542</v>
      </c>
      <c r="H66" s="7">
        <f>(D66-E66)^2</f>
        <v>0.17694847716217837</v>
      </c>
      <c r="I66" s="8"/>
    </row>
    <row r="67" spans="1:9" ht="17.25">
      <c r="A67" s="1" t="s">
        <v>77</v>
      </c>
      <c r="B67" s="1">
        <v>9.5</v>
      </c>
      <c r="C67" s="2">
        <v>3.89209460269048</v>
      </c>
      <c r="D67" s="2">
        <f>LOG10(B67)</f>
        <v>0.9777236052888477</v>
      </c>
      <c r="E67" s="2">
        <f>M$6+M$7*C67</f>
        <v>1.2440950315909647</v>
      </c>
      <c r="F67" s="2">
        <f>E67-0.2146</f>
        <v>1.0294950315909648</v>
      </c>
      <c r="G67" s="2">
        <f>E67+0.2146</f>
        <v>1.4586950315909646</v>
      </c>
      <c r="H67" s="7">
        <f>(D67-E67)^2</f>
        <v>0.07095373675022414</v>
      </c>
      <c r="I67" s="8"/>
    </row>
    <row r="68" spans="1:9" ht="17.25">
      <c r="A68" s="1" t="s">
        <v>78</v>
      </c>
      <c r="B68" s="1">
        <v>6.63</v>
      </c>
      <c r="C68" s="2">
        <v>3.9084850188786495</v>
      </c>
      <c r="D68" s="2">
        <f>LOG10(B68)</f>
        <v>0.8215135284047731</v>
      </c>
      <c r="E68" s="2">
        <f>M$6+M$7*C68</f>
        <v>1.2303351849301198</v>
      </c>
      <c r="F68" s="2">
        <f>E68-0.2146</f>
        <v>1.01573518493012</v>
      </c>
      <c r="G68" s="2">
        <f>E68+0.2146</f>
        <v>1.4449351849301197</v>
      </c>
      <c r="H68" s="7">
        <f>(D68-E68)^2</f>
        <v>0.16713514684412858</v>
      </c>
      <c r="I68" s="8"/>
    </row>
    <row r="69" spans="1:9" ht="17.25">
      <c r="A69" s="1" t="s">
        <v>79</v>
      </c>
      <c r="B69" s="1">
        <v>15.96</v>
      </c>
      <c r="C69" s="2">
        <v>3.9138138523837163</v>
      </c>
      <c r="D69" s="2">
        <f>LOG10(B69)</f>
        <v>1.2030328870147107</v>
      </c>
      <c r="E69" s="2">
        <f>M$6+M$7*C69</f>
        <v>1.225861599203614</v>
      </c>
      <c r="F69" s="2">
        <f>E69-0.2146</f>
        <v>1.011261599203614</v>
      </c>
      <c r="G69" s="2">
        <f>E69+0.2146</f>
        <v>1.4404615992036138</v>
      </c>
      <c r="H69" s="7">
        <f>(D69-E69)^2</f>
        <v>0.00052115010020378</v>
      </c>
      <c r="I69" s="8"/>
    </row>
    <row r="70" spans="1:9" ht="17.25">
      <c r="A70" s="1" t="s">
        <v>80</v>
      </c>
      <c r="B70" s="1">
        <v>53.49</v>
      </c>
      <c r="C70" s="2">
        <v>3.929418925714293</v>
      </c>
      <c r="D70" s="2">
        <f>LOG10(B70)</f>
        <v>1.728272597895017</v>
      </c>
      <c r="E70" s="2">
        <f>M$6+M$7*C70</f>
        <v>1.212761052292855</v>
      </c>
      <c r="F70" s="2">
        <f>E70-0.2146</f>
        <v>0.9981610522928549</v>
      </c>
      <c r="G70" s="2">
        <f>E70+0.2146</f>
        <v>1.4273610522928548</v>
      </c>
      <c r="H70" s="7">
        <f>(D70-E70)^2</f>
        <v>0.26575215364913013</v>
      </c>
      <c r="I70" s="8"/>
    </row>
    <row r="71" spans="1:9" ht="17.25">
      <c r="A71" s="1" t="s">
        <v>81</v>
      </c>
      <c r="B71" s="1">
        <v>20.13</v>
      </c>
      <c r="C71" s="2">
        <v>3.9344984512435675</v>
      </c>
      <c r="D71" s="2">
        <f>LOG10(B71)</f>
        <v>1.3038437748886544</v>
      </c>
      <c r="E71" s="2">
        <f>M$6+M$7*C71</f>
        <v>1.2084967620155216</v>
      </c>
      <c r="F71" s="2">
        <f>E71-0.2146</f>
        <v>0.9938967620155216</v>
      </c>
      <c r="G71" s="2">
        <f>E71+0.2146</f>
        <v>1.4230967620155215</v>
      </c>
      <c r="H71" s="7">
        <f>(D71-E71)^2</f>
        <v>0.009091052863829363</v>
      </c>
      <c r="I71" s="8"/>
    </row>
    <row r="72" spans="1:9" ht="17.25">
      <c r="A72" s="1" t="s">
        <v>82</v>
      </c>
      <c r="B72" s="1">
        <v>38.12</v>
      </c>
      <c r="C72" s="2">
        <v>3.9395192526186182</v>
      </c>
      <c r="D72" s="2">
        <f>LOG10(B72)</f>
        <v>1.5811528919662887</v>
      </c>
      <c r="E72" s="2">
        <f>M$6+M$7*C72</f>
        <v>1.20428177099625</v>
      </c>
      <c r="F72" s="2">
        <f>E72-0.2146</f>
        <v>0.9896817709962499</v>
      </c>
      <c r="G72" s="2">
        <f>E72+0.2146</f>
        <v>1.4188817709962498</v>
      </c>
      <c r="H72" s="7">
        <f>(D72-E72)^2</f>
        <v>0.14203184182121364</v>
      </c>
      <c r="I72" s="8"/>
    </row>
    <row r="73" spans="1:9" ht="17.25">
      <c r="A73" s="1" t="s">
        <v>83</v>
      </c>
      <c r="B73" s="1">
        <v>22.94</v>
      </c>
      <c r="C73" s="2">
        <v>3.9444826721501687</v>
      </c>
      <c r="D73" s="2">
        <f>LOG10(B73)</f>
        <v>1.3605934135652489</v>
      </c>
      <c r="E73" s="2">
        <f>M$6+M$7*C73</f>
        <v>1.2001149523576315</v>
      </c>
      <c r="F73" s="2">
        <f>E73-0.2146</f>
        <v>0.9855149523576315</v>
      </c>
      <c r="G73" s="2">
        <f>E73+0.2146</f>
        <v>1.4147149523576315</v>
      </c>
      <c r="H73" s="7">
        <f>(D73-E73)^2</f>
        <v>0.02575333651156474</v>
      </c>
      <c r="I73" s="8"/>
    </row>
    <row r="74" spans="1:9" ht="17.25">
      <c r="A74" s="1" t="s">
        <v>84</v>
      </c>
      <c r="B74" s="1">
        <v>27.62</v>
      </c>
      <c r="C74" s="2">
        <v>3.9444826721501687</v>
      </c>
      <c r="D74" s="2">
        <f>LOG10(B74)</f>
        <v>1.4412236742426126</v>
      </c>
      <c r="E74" s="2">
        <f>M$6+M$7*C74</f>
        <v>1.2001149523576315</v>
      </c>
      <c r="F74" s="2">
        <f>E74-0.2146</f>
        <v>0.9855149523576315</v>
      </c>
      <c r="G74" s="2">
        <f>E74+0.2146</f>
        <v>1.4147149523576315</v>
      </c>
      <c r="H74" s="7">
        <f>(D74-E74)^2</f>
        <v>0.058133415769009114</v>
      </c>
      <c r="I74" s="8"/>
    </row>
    <row r="75" spans="1:9" ht="17.25">
      <c r="A75" s="1" t="s">
        <v>85</v>
      </c>
      <c r="B75" s="1">
        <v>38.33</v>
      </c>
      <c r="C75" s="2">
        <v>3.9542425094393248</v>
      </c>
      <c r="D75" s="2">
        <f>LOG10(B75)</f>
        <v>1.583538819254352</v>
      </c>
      <c r="E75" s="2">
        <f>M$6+M$7*C75</f>
        <v>1.1919215140097688</v>
      </c>
      <c r="F75" s="2">
        <f>E75-0.2146</f>
        <v>0.9773215140097687</v>
      </c>
      <c r="G75" s="2">
        <f>E75+0.2146</f>
        <v>1.4065215140097687</v>
      </c>
      <c r="H75" s="7">
        <f>(D75-E75)^2</f>
        <v>0.1533641137670291</v>
      </c>
      <c r="I75" s="8"/>
    </row>
    <row r="76" spans="1:9" ht="17.25">
      <c r="A76" s="1" t="s">
        <v>86</v>
      </c>
      <c r="B76" s="1">
        <v>24.6</v>
      </c>
      <c r="C76" s="2">
        <v>3.9590413923210934</v>
      </c>
      <c r="D76" s="2">
        <f>LOG10(B76)</f>
        <v>1.390935107103379</v>
      </c>
      <c r="E76" s="2">
        <f>M$6+M$7*C76</f>
        <v>1.1878928248149117</v>
      </c>
      <c r="F76" s="2">
        <f>E76-0.2146</f>
        <v>0.9732928248149116</v>
      </c>
      <c r="G76" s="2">
        <f>E76+0.2146</f>
        <v>1.4024928248149116</v>
      </c>
      <c r="H76" s="7">
        <f>(D76-E76)^2</f>
        <v>0.0412261683969097</v>
      </c>
      <c r="I76" s="8"/>
    </row>
    <row r="77" spans="1:9" ht="17.25">
      <c r="A77" s="1" t="s">
        <v>87</v>
      </c>
      <c r="B77" s="1">
        <v>18.85</v>
      </c>
      <c r="C77" s="2">
        <v>3.963787827345555</v>
      </c>
      <c r="D77" s="2">
        <f>LOG10(B77)</f>
        <v>1.2753113545418118</v>
      </c>
      <c r="E77" s="2">
        <f>M$6+M$7*C77</f>
        <v>1.183908165891522</v>
      </c>
      <c r="F77" s="2">
        <f>E77-0.2146</f>
        <v>0.969308165891522</v>
      </c>
      <c r="G77" s="2">
        <f>E77+0.2146</f>
        <v>1.398508165891522</v>
      </c>
      <c r="H77" s="7">
        <f>(D77-E77)^2</f>
        <v>0.008354542895440454</v>
      </c>
      <c r="I77" s="8"/>
    </row>
    <row r="78" spans="1:9" ht="17.25">
      <c r="A78" s="1" t="s">
        <v>88</v>
      </c>
      <c r="B78" s="1">
        <v>27.41</v>
      </c>
      <c r="C78" s="2">
        <v>3.973127853599698</v>
      </c>
      <c r="D78" s="2">
        <f>LOG10(B78)</f>
        <v>1.4379090355394983</v>
      </c>
      <c r="E78" s="2">
        <f>M$6+M$7*C78</f>
        <v>1.1760671612709053</v>
      </c>
      <c r="F78" s="2">
        <f>E78-0.2146</f>
        <v>0.9614671612709053</v>
      </c>
      <c r="G78" s="2">
        <f>E78+0.2146</f>
        <v>1.3906671612709052</v>
      </c>
      <c r="H78" s="7">
        <f>(D78-E78)^2</f>
        <v>0.0685611671204897</v>
      </c>
      <c r="I78" s="8"/>
    </row>
    <row r="79" spans="1:9" ht="17.25">
      <c r="A79" s="1" t="s">
        <v>89</v>
      </c>
      <c r="B79" s="1">
        <v>19.16</v>
      </c>
      <c r="C79" s="2">
        <v>4.029383777685209</v>
      </c>
      <c r="D79" s="2">
        <f>LOG10(B79)</f>
        <v>1.2823955047425255</v>
      </c>
      <c r="E79" s="2">
        <f>M$6+M$7*C79</f>
        <v>1.128839996304864</v>
      </c>
      <c r="F79" s="2">
        <f>E79-0.2146</f>
        <v>0.9142399963048641</v>
      </c>
      <c r="G79" s="2">
        <f>E79+0.2146</f>
        <v>1.343439996304864</v>
      </c>
      <c r="H79" s="7">
        <f>(D79-E79)^2</f>
        <v>0.023579294171548706</v>
      </c>
      <c r="I79" s="8"/>
    </row>
    <row r="80" spans="1:9" ht="17.25">
      <c r="A80" s="1" t="s">
        <v>90</v>
      </c>
      <c r="B80" s="1">
        <v>19.63</v>
      </c>
      <c r="C80" s="2">
        <v>4.029383777685209</v>
      </c>
      <c r="D80" s="2">
        <f>LOG10(B80)</f>
        <v>1.2929202996000062</v>
      </c>
      <c r="E80" s="2">
        <f>M$6+M$7*C80</f>
        <v>1.128839996304864</v>
      </c>
      <c r="F80" s="2">
        <f>E80-0.2146</f>
        <v>0.9142399963048641</v>
      </c>
      <c r="G80" s="2">
        <f>E80+0.2146</f>
        <v>1.343439996304864</v>
      </c>
      <c r="H80" s="7">
        <f>(D80-E80)^2</f>
        <v>0.026922345929425825</v>
      </c>
      <c r="I80" s="8"/>
    </row>
    <row r="81" spans="1:9" ht="17.25">
      <c r="A81" s="1" t="s">
        <v>91</v>
      </c>
      <c r="B81" s="1">
        <v>12.02</v>
      </c>
      <c r="C81" s="2">
        <v>4.037426497940623</v>
      </c>
      <c r="D81" s="2">
        <f>LOG10(B81)</f>
        <v>1.0799044676667207</v>
      </c>
      <c r="E81" s="2">
        <f>M$6+M$7*C81</f>
        <v>1.1220880873734456</v>
      </c>
      <c r="F81" s="2">
        <f>E81-0.2146</f>
        <v>0.9074880873734456</v>
      </c>
      <c r="G81" s="2">
        <f>E81+0.2146</f>
        <v>1.3366880873734455</v>
      </c>
      <c r="H81" s="7">
        <f>(D81-E81)^2</f>
        <v>0.00177945777156159</v>
      </c>
      <c r="I81" s="8"/>
    </row>
    <row r="82" spans="1:9" ht="17.25">
      <c r="A82" s="1" t="s">
        <v>92</v>
      </c>
      <c r="B82" s="1">
        <v>43.97</v>
      </c>
      <c r="C82" s="2">
        <v>4.037426497940623</v>
      </c>
      <c r="D82" s="2">
        <f>LOG10(B82)</f>
        <v>1.6431564656197062</v>
      </c>
      <c r="E82" s="2">
        <f>M$6+M$7*C82</f>
        <v>1.1220880873734456</v>
      </c>
      <c r="F82" s="2">
        <f>E82-0.2146</f>
        <v>0.9074880873734456</v>
      </c>
      <c r="G82" s="2">
        <f>E82+0.2146</f>
        <v>1.3366880873734455</v>
      </c>
      <c r="H82" s="7">
        <f>(D82-E82)^2</f>
        <v>0.27151225480818814</v>
      </c>
      <c r="I82" s="8"/>
    </row>
    <row r="83" spans="1:9" ht="17.25">
      <c r="A83" s="1" t="s">
        <v>93</v>
      </c>
      <c r="B83" s="1">
        <v>11.06</v>
      </c>
      <c r="C83" s="2">
        <v>4.0863598306747475</v>
      </c>
      <c r="D83" s="2">
        <f>LOG10(B83)</f>
        <v>1.0437551269686796</v>
      </c>
      <c r="E83" s="2">
        <f>M$6+M$7*C83</f>
        <v>1.0810082790698807</v>
      </c>
      <c r="F83" s="2">
        <f>E83-0.2146</f>
        <v>0.8664082790698807</v>
      </c>
      <c r="G83" s="2">
        <f>E83+0.2146</f>
        <v>1.2956082790698806</v>
      </c>
      <c r="H83" s="7">
        <f>(D83-E83)^2</f>
        <v>0.0013877973414752292</v>
      </c>
      <c r="I83" s="8"/>
    </row>
    <row r="84" spans="1:9" ht="17.25">
      <c r="A84" s="1" t="s">
        <v>94</v>
      </c>
      <c r="B84" s="1">
        <v>9.450000000000001</v>
      </c>
      <c r="C84" s="2">
        <v>4.096910013008056</v>
      </c>
      <c r="D84" s="2">
        <f>LOG10(B84)</f>
        <v>0.975431808509263</v>
      </c>
      <c r="E84" s="2">
        <f>M$6+M$7*C84</f>
        <v>1.0721513416081545</v>
      </c>
      <c r="F84" s="2">
        <f>E84-0.2146</f>
        <v>0.8575513416081545</v>
      </c>
      <c r="G84" s="2">
        <f>E84+0.2146</f>
        <v>1.2867513416081544</v>
      </c>
      <c r="H84" s="7">
        <f>(D84-E84)^2</f>
        <v>0.009354668082867564</v>
      </c>
      <c r="I84" s="8"/>
    </row>
    <row r="85" spans="1:9" ht="17.25">
      <c r="A85" s="1" t="s">
        <v>95</v>
      </c>
      <c r="B85" s="1">
        <v>8.36</v>
      </c>
      <c r="C85" s="2">
        <v>4.103803720955956</v>
      </c>
      <c r="D85" s="2">
        <f>LOG10(B85)</f>
        <v>0.9222062774390164</v>
      </c>
      <c r="E85" s="2">
        <f>M$6+M$7*C85</f>
        <v>1.066364034977331</v>
      </c>
      <c r="F85" s="2">
        <f>E85-0.2146</f>
        <v>0.8517640349773309</v>
      </c>
      <c r="G85" s="2">
        <f>E85+0.2146</f>
        <v>1.2809640349773308</v>
      </c>
      <c r="H85" s="7">
        <f>(D85-E85)^2</f>
        <v>0.020781459058475473</v>
      </c>
      <c r="I85" s="8"/>
    </row>
    <row r="86" spans="1:9" ht="17.25">
      <c r="A86" s="1" t="s">
        <v>96</v>
      </c>
      <c r="B86" s="1">
        <v>16.62</v>
      </c>
      <c r="C86" s="2">
        <v>4.110589710299248</v>
      </c>
      <c r="D86" s="2">
        <f>LOG10(B86)</f>
        <v>1.2206310194480923</v>
      </c>
      <c r="E86" s="2">
        <f>M$6+M$7*C86</f>
        <v>1.0606671587214849</v>
      </c>
      <c r="F86" s="2">
        <f>E86-0.2146</f>
        <v>0.8460671587214849</v>
      </c>
      <c r="G86" s="2">
        <f>E86+0.2146</f>
        <v>1.2752671587214848</v>
      </c>
      <c r="H86" s="7">
        <f>(D86-E86)^2</f>
        <v>0.025588436738561447</v>
      </c>
      <c r="I86" s="8"/>
    </row>
    <row r="87" spans="1:9" ht="17.25">
      <c r="A87" s="1" t="s">
        <v>97</v>
      </c>
      <c r="B87" s="1">
        <v>59.44</v>
      </c>
      <c r="C87" s="2">
        <v>4.123851640967086</v>
      </c>
      <c r="D87" s="2">
        <f>LOG10(B87)</f>
        <v>1.7740788007525188</v>
      </c>
      <c r="E87" s="2">
        <f>M$6+M$7*C87</f>
        <v>1.049533693266964</v>
      </c>
      <c r="F87" s="2">
        <f>E87-0.2146</f>
        <v>0.8349336932669641</v>
      </c>
      <c r="G87" s="2">
        <f>E87+0.2146</f>
        <v>1.264133693266964</v>
      </c>
      <c r="H87" s="7">
        <f>(D87-E87)^2</f>
        <v>0.524965612781254</v>
      </c>
      <c r="I87" s="8"/>
    </row>
    <row r="88" spans="1:9" ht="17.25">
      <c r="A88" s="1" t="s">
        <v>98</v>
      </c>
      <c r="B88" s="1">
        <v>6.6</v>
      </c>
      <c r="C88" s="2">
        <v>4.127104798364807</v>
      </c>
      <c r="D88" s="2">
        <f>LOG10(B88)</f>
        <v>0.8195439355418687</v>
      </c>
      <c r="E88" s="2">
        <f>M$6+M$7*C88</f>
        <v>1.0468026493177232</v>
      </c>
      <c r="F88" s="2">
        <f>E88-0.2146</f>
        <v>0.8322026493177231</v>
      </c>
      <c r="G88" s="2">
        <f>E88+0.2146</f>
        <v>1.261402649317723</v>
      </c>
      <c r="H88" s="7">
        <f>(D88-E88)^2</f>
        <v>0.05164652298705576</v>
      </c>
      <c r="I88" s="8"/>
    </row>
    <row r="89" spans="1:9" ht="17.25">
      <c r="A89" s="1" t="s">
        <v>99</v>
      </c>
      <c r="B89" s="1">
        <v>7.07</v>
      </c>
      <c r="C89" s="2">
        <v>4.155336037465061</v>
      </c>
      <c r="D89" s="2">
        <f>LOG10(B89)</f>
        <v>0.8494194137968994</v>
      </c>
      <c r="E89" s="2">
        <f>M$6+M$7*C89</f>
        <v>1.0231023651635276</v>
      </c>
      <c r="F89" s="2">
        <f>E89-0.2146</f>
        <v>0.8085023651635276</v>
      </c>
      <c r="G89" s="2">
        <f>E89+0.2146</f>
        <v>1.2377023651635275</v>
      </c>
      <c r="H89" s="7">
        <f>(D89-E89)^2</f>
        <v>0.030165767595422516</v>
      </c>
      <c r="I89" s="8"/>
    </row>
    <row r="90" spans="1:9" ht="17.25">
      <c r="A90" s="1" t="s">
        <v>100</v>
      </c>
      <c r="B90" s="1">
        <v>14.29</v>
      </c>
      <c r="C90" s="2">
        <v>4.181843587944773</v>
      </c>
      <c r="D90" s="2">
        <f>LOG10(B90)</f>
        <v>1.1550322287909702</v>
      </c>
      <c r="E90" s="2">
        <f>M$6+M$7*C90</f>
        <v>1.0008491273098912</v>
      </c>
      <c r="F90" s="2">
        <f>E90-0.2146</f>
        <v>0.7862491273098912</v>
      </c>
      <c r="G90" s="2">
        <f>E90+0.2146</f>
        <v>1.215449127309891</v>
      </c>
      <c r="H90" s="7">
        <f>(D90-E90)^2</f>
        <v>0.02377242878232472</v>
      </c>
      <c r="I90" s="8"/>
    </row>
    <row r="91" spans="1:9" ht="17.25">
      <c r="A91" s="1" t="s">
        <v>101</v>
      </c>
      <c r="B91" s="1">
        <v>6.68</v>
      </c>
      <c r="C91" s="2">
        <v>4.184691430817598</v>
      </c>
      <c r="D91" s="2">
        <f>LOG10(B91)</f>
        <v>0.8247764624755457</v>
      </c>
      <c r="E91" s="2">
        <f>M$6+M$7*C91</f>
        <v>0.9984583471860438</v>
      </c>
      <c r="F91" s="2">
        <f>E91-0.2146</f>
        <v>0.7838583471860437</v>
      </c>
      <c r="G91" s="2">
        <f>E91+0.2146</f>
        <v>1.2130583471860437</v>
      </c>
      <c r="H91" s="7">
        <f>(D91-E91)^2</f>
        <v>0.03016539707659074</v>
      </c>
      <c r="I91" s="8"/>
    </row>
    <row r="92" spans="1:9" ht="17.25">
      <c r="A92" s="1" t="s">
        <v>102</v>
      </c>
      <c r="B92" s="1">
        <v>9.16</v>
      </c>
      <c r="C92" s="2">
        <v>4.204119982655924</v>
      </c>
      <c r="D92" s="2">
        <f>LOG10(B92)</f>
        <v>0.9618954736678504</v>
      </c>
      <c r="E92" s="2">
        <f>M$6+M$7*C92</f>
        <v>0.9821479685435177</v>
      </c>
      <c r="F92" s="2">
        <f>E92-0.2146</f>
        <v>0.7675479685435177</v>
      </c>
      <c r="G92" s="2">
        <f>E92+0.2146</f>
        <v>1.1967479685435176</v>
      </c>
      <c r="H92" s="7">
        <f>(D92-E92)^2</f>
        <v>0.00041016354868892905</v>
      </c>
      <c r="I92" s="8"/>
    </row>
    <row r="93" spans="1:9" ht="17.25">
      <c r="A93" s="1" t="s">
        <v>103</v>
      </c>
      <c r="B93" s="1">
        <v>8.21</v>
      </c>
      <c r="C93" s="2">
        <v>4.2455126678141495</v>
      </c>
      <c r="D93" s="2">
        <f>LOG10(B93)</f>
        <v>0.9143431571194408</v>
      </c>
      <c r="E93" s="2">
        <f>M$6+M$7*C93</f>
        <v>0.9473985763304689</v>
      </c>
      <c r="F93" s="2">
        <f>E93-0.2146</f>
        <v>0.7327985763304689</v>
      </c>
      <c r="G93" s="2">
        <f>E93+0.2146</f>
        <v>1.1619985763304688</v>
      </c>
      <c r="H93" s="7">
        <f>(D93-E93)^2</f>
        <v>0.0010926607392168029</v>
      </c>
      <c r="I93" s="8"/>
    </row>
    <row r="94" spans="1:9" ht="17.25">
      <c r="A94" s="1" t="s">
        <v>104</v>
      </c>
      <c r="B94" s="1">
        <v>7.12</v>
      </c>
      <c r="C94" s="2">
        <v>4.260071387985074</v>
      </c>
      <c r="D94" s="2">
        <f>LOG10(B94)</f>
        <v>0.8524799936368563</v>
      </c>
      <c r="E94" s="2">
        <f>M$6+M$7*C94</f>
        <v>0.935176448787749</v>
      </c>
      <c r="F94" s="2">
        <f>E94-0.2146</f>
        <v>0.720576448787749</v>
      </c>
      <c r="G94" s="2">
        <f>E94+0.2146</f>
        <v>1.1497764487877489</v>
      </c>
      <c r="H94" s="7">
        <f>(D94-E94)^2</f>
        <v>0.006838703694523596</v>
      </c>
      <c r="I94" s="8"/>
    </row>
    <row r="95" spans="1:9" ht="17.25">
      <c r="A95" s="1" t="s">
        <v>105</v>
      </c>
      <c r="B95" s="1">
        <v>24.33</v>
      </c>
      <c r="C95" s="2">
        <v>4.29666519026153</v>
      </c>
      <c r="D95" s="2">
        <f>LOG10(B95)</f>
        <v>1.3861421089308186</v>
      </c>
      <c r="E95" s="2">
        <f>M$6+M$7*C95</f>
        <v>0.9044557457695581</v>
      </c>
      <c r="F95" s="2">
        <f>E95-0.2146</f>
        <v>0.6898557457695581</v>
      </c>
      <c r="G95" s="2">
        <f>E95+0.2146</f>
        <v>1.119055745769558</v>
      </c>
      <c r="H95" s="7">
        <f>(D95-E95)^2</f>
        <v>0.2320217524555217</v>
      </c>
      <c r="I95" s="8"/>
    </row>
    <row r="96" spans="1:9" ht="17.25">
      <c r="A96" s="1" t="s">
        <v>106</v>
      </c>
      <c r="B96" s="1">
        <v>4.92</v>
      </c>
      <c r="C96" s="2">
        <v>4.29666519026153</v>
      </c>
      <c r="D96" s="2">
        <f>LOG10(B96)</f>
        <v>0.6919651027673603</v>
      </c>
      <c r="E96" s="2">
        <f>M$6+M$7*C96</f>
        <v>0.9044557457695581</v>
      </c>
      <c r="F96" s="2">
        <f>E96-0.2146</f>
        <v>0.6898557457695581</v>
      </c>
      <c r="G96" s="2">
        <f>E96+0.2146</f>
        <v>1.119055745769558</v>
      </c>
      <c r="H96" s="7">
        <f>(D96-E96)^2</f>
        <v>0.04515227336348746</v>
      </c>
      <c r="I96" s="8"/>
    </row>
    <row r="97" spans="1:9" ht="17.25">
      <c r="A97" s="1" t="s">
        <v>107</v>
      </c>
      <c r="B97" s="1">
        <v>7.59</v>
      </c>
      <c r="C97" s="2">
        <v>4.307496037913213</v>
      </c>
      <c r="D97" s="2">
        <f>LOG10(B97)</f>
        <v>0.8802417758954804</v>
      </c>
      <c r="E97" s="2">
        <f>M$6+M$7*C97</f>
        <v>0.8953631881930342</v>
      </c>
      <c r="F97" s="2">
        <f>E97-0.2146</f>
        <v>0.6807631881930342</v>
      </c>
      <c r="G97" s="2">
        <f>E97+0.2146</f>
        <v>1.109963188193034</v>
      </c>
      <c r="H97" s="7">
        <f>(D97-E97)^2</f>
        <v>0.00022865710987261177</v>
      </c>
      <c r="I97" s="8"/>
    </row>
    <row r="98" spans="1:9" ht="17.25">
      <c r="A98" s="1" t="s">
        <v>108</v>
      </c>
      <c r="B98" s="1">
        <v>3.86</v>
      </c>
      <c r="C98" s="2">
        <v>4.340444114840118</v>
      </c>
      <c r="D98" s="2">
        <f>LOG10(B98)</f>
        <v>0.5865873046717549</v>
      </c>
      <c r="E98" s="2">
        <f>M$6+M$7*C98</f>
        <v>0.8677030921296307</v>
      </c>
      <c r="F98" s="2">
        <f>E98-0.2146</f>
        <v>0.6531030921296307</v>
      </c>
      <c r="G98" s="2">
        <f>E98+0.2146</f>
        <v>1.0823030921296306</v>
      </c>
      <c r="H98" s="7">
        <f>(D98-E98)^2</f>
        <v>0.0790260859580616</v>
      </c>
      <c r="I98" s="8"/>
    </row>
    <row r="99" spans="1:9" ht="17.25">
      <c r="A99" s="1" t="s">
        <v>109</v>
      </c>
      <c r="B99" s="1">
        <v>4.3500000000000005</v>
      </c>
      <c r="C99" s="2">
        <v>4.3692158574101425</v>
      </c>
      <c r="D99" s="2">
        <f>LOG10(B99)</f>
        <v>0.6384892569546374</v>
      </c>
      <c r="E99" s="2">
        <f>M$6+M$7*C99</f>
        <v>0.8435490522697644</v>
      </c>
      <c r="F99" s="2">
        <f>E99-0.2146</f>
        <v>0.6289490522697644</v>
      </c>
      <c r="G99" s="2">
        <f>E99+0.2146</f>
        <v>1.0581490522697643</v>
      </c>
      <c r="H99" s="7">
        <f>(D99-E99)^2</f>
        <v>0.04204951965468177</v>
      </c>
      <c r="I99" s="8"/>
    </row>
    <row r="100" spans="1:9" ht="17.25">
      <c r="A100" s="1" t="s">
        <v>110</v>
      </c>
      <c r="B100" s="1">
        <v>5.34</v>
      </c>
      <c r="C100" s="2">
        <v>4.3802112417116055</v>
      </c>
      <c r="D100" s="2">
        <f>LOG10(B100)</f>
        <v>0.7275412570285564</v>
      </c>
      <c r="E100" s="2">
        <f>M$6+M$7*C100</f>
        <v>0.8343183652494806</v>
      </c>
      <c r="F100" s="2">
        <f>E100-0.2146</f>
        <v>0.6197183652494805</v>
      </c>
      <c r="G100" s="2">
        <f>E100+0.2146</f>
        <v>1.0489183652494805</v>
      </c>
      <c r="H100" s="7">
        <f>(D100-E100)^2</f>
        <v>0.011401350840022941</v>
      </c>
      <c r="I100" s="8"/>
    </row>
    <row r="101" spans="1:9" ht="17.25">
      <c r="A101" s="1" t="s">
        <v>111</v>
      </c>
      <c r="B101" s="1">
        <v>5.67</v>
      </c>
      <c r="C101" s="2">
        <v>4.418301291319745</v>
      </c>
      <c r="D101" s="2">
        <f>LOG10(B101)</f>
        <v>0.7535830588929066</v>
      </c>
      <c r="E101" s="2">
        <f>M$6+M$7*C101</f>
        <v>0.8023415541731231</v>
      </c>
      <c r="F101" s="2">
        <f>E101-0.2146</f>
        <v>0.5877415541731231</v>
      </c>
      <c r="G101" s="2">
        <f>E101+0.2146</f>
        <v>1.016941554173123</v>
      </c>
      <c r="H101" s="7">
        <f>(D101-E101)^2</f>
        <v>0.002377390861990903</v>
      </c>
      <c r="I101" s="8"/>
    </row>
    <row r="102" spans="1:9" ht="17.25">
      <c r="A102" s="1" t="s">
        <v>112</v>
      </c>
      <c r="B102" s="1">
        <v>6.75</v>
      </c>
      <c r="C102" s="2">
        <v>4.4281347940287885</v>
      </c>
      <c r="D102" s="2">
        <f>LOG10(B102)</f>
        <v>0.829303772831025</v>
      </c>
      <c r="E102" s="2">
        <f>M$6+M$7*C102</f>
        <v>0.79408627329056</v>
      </c>
      <c r="F102" s="2">
        <f>E102-0.2146</f>
        <v>0.57948627329056</v>
      </c>
      <c r="G102" s="2">
        <f>E102+0.2146</f>
        <v>1.00868627329056</v>
      </c>
      <c r="H102" s="7">
        <f>(D102-E102)^2</f>
        <v>0.001240272273882648</v>
      </c>
      <c r="I102" s="8"/>
    </row>
    <row r="103" spans="1:9" ht="17.25">
      <c r="A103" s="1" t="s">
        <v>113</v>
      </c>
      <c r="B103" s="1">
        <v>4.3100000000000005</v>
      </c>
      <c r="C103" s="2">
        <v>4.437750562820387</v>
      </c>
      <c r="D103" s="2">
        <f>LOG10(B103)</f>
        <v>0.6344772701607316</v>
      </c>
      <c r="E103" s="2">
        <f>M$6+M$7*C103</f>
        <v>0.7860137812574393</v>
      </c>
      <c r="F103" s="2">
        <f>E103-0.2146</f>
        <v>0.5714137812574392</v>
      </c>
      <c r="G103" s="2">
        <f>E103+0.2146</f>
        <v>1.0006137812574392</v>
      </c>
      <c r="H103" s="7">
        <f>(D103-E103)^2</f>
        <v>0.022963314195362593</v>
      </c>
      <c r="I103" s="8"/>
    </row>
    <row r="104" spans="1:9" ht="17.25">
      <c r="A104" s="1" t="s">
        <v>114</v>
      </c>
      <c r="B104" s="1">
        <v>5.72</v>
      </c>
      <c r="C104" s="2">
        <v>4.48000694295715</v>
      </c>
      <c r="D104" s="2">
        <f>LOG10(B104)</f>
        <v>0.7573960287930241</v>
      </c>
      <c r="E104" s="2">
        <f>M$6+M$7*C104</f>
        <v>0.7505393122476831</v>
      </c>
      <c r="F104" s="2">
        <f>E104-0.2146</f>
        <v>0.5359393122476831</v>
      </c>
      <c r="G104" s="2">
        <f>E104+0.2146</f>
        <v>0.9651393122476831</v>
      </c>
      <c r="H104" s="7">
        <f>(D104-E104)^2</f>
        <v>4.70145617831535E-05</v>
      </c>
      <c r="I104" s="8"/>
    </row>
    <row r="105" spans="1:9" ht="17.25">
      <c r="A105" s="1" t="s">
        <v>115</v>
      </c>
      <c r="B105" s="1">
        <v>3.41</v>
      </c>
      <c r="C105" s="2">
        <v>4.492760389026837</v>
      </c>
      <c r="D105" s="2">
        <f>LOG10(B105)</f>
        <v>0.5327543789924978</v>
      </c>
      <c r="E105" s="2">
        <f>M$6+M$7*C105</f>
        <v>0.7398327224758563</v>
      </c>
      <c r="F105" s="2">
        <f>E105-0.2146</f>
        <v>0.5252327224758563</v>
      </c>
      <c r="G105" s="2">
        <f>E105+0.2146</f>
        <v>0.9544327224758563</v>
      </c>
      <c r="H105" s="7">
        <f>(D105-E105)^2</f>
        <v>0.04288144033981181</v>
      </c>
      <c r="I105" s="8"/>
    </row>
    <row r="106" spans="1:9" ht="17.25">
      <c r="A106" s="1" t="s">
        <v>116</v>
      </c>
      <c r="B106" s="1">
        <v>2.3000000000000003</v>
      </c>
      <c r="C106" s="2">
        <v>4.496929648073214</v>
      </c>
      <c r="D106" s="2">
        <f>LOG10(B106)</f>
        <v>0.36172783601759295</v>
      </c>
      <c r="E106" s="2">
        <f>M$6+M$7*C106</f>
        <v>0.736332606035317</v>
      </c>
      <c r="F106" s="2">
        <f>E106-0.2146</f>
        <v>0.521732606035317</v>
      </c>
      <c r="G106" s="2">
        <f>E106+0.2146</f>
        <v>0.950932606035317</v>
      </c>
      <c r="H106" s="7">
        <f>(D106-E106)^2</f>
        <v>0.14032873372003193</v>
      </c>
      <c r="I106" s="8"/>
    </row>
    <row r="107" spans="1:9" ht="17.25">
      <c r="A107" s="1" t="s">
        <v>117</v>
      </c>
      <c r="B107" s="1">
        <v>5.01</v>
      </c>
      <c r="C107" s="2">
        <v>4.502427119984432</v>
      </c>
      <c r="D107" s="2">
        <f>LOG10(B107)</f>
        <v>0.6998377258672457</v>
      </c>
      <c r="E107" s="2">
        <f>M$6+M$7*C107</f>
        <v>0.7317174474174863</v>
      </c>
      <c r="F107" s="2">
        <f>E107-0.2146</f>
        <v>0.5171174474174863</v>
      </c>
      <c r="G107" s="2">
        <f>E107+0.2146</f>
        <v>0.9463174474174864</v>
      </c>
      <c r="H107" s="7">
        <f>(D107-E107)^2</f>
        <v>0.0010163166461208786</v>
      </c>
      <c r="I107" s="8"/>
    </row>
    <row r="108" spans="1:9" ht="17.25">
      <c r="A108" s="1" t="s">
        <v>118</v>
      </c>
      <c r="B108" s="1">
        <v>4.08</v>
      </c>
      <c r="C108" s="2">
        <v>4.50379068305718</v>
      </c>
      <c r="D108" s="2">
        <f>LOG10(B108)</f>
        <v>0.6106601630898799</v>
      </c>
      <c r="E108" s="2">
        <f>M$6+M$7*C108</f>
        <v>0.7305727285416506</v>
      </c>
      <c r="F108" s="2">
        <f>E108-0.2146</f>
        <v>0.5159727285416505</v>
      </c>
      <c r="G108" s="2">
        <f>E108+0.2146</f>
        <v>0.9451727285416506</v>
      </c>
      <c r="H108" s="7">
        <f>(D108-E108)^2</f>
        <v>0.01437902335322518</v>
      </c>
      <c r="I108" s="8"/>
    </row>
    <row r="109" spans="1:9" ht="17.25">
      <c r="A109" s="1" t="s">
        <v>119</v>
      </c>
      <c r="B109" s="1">
        <v>4.88</v>
      </c>
      <c r="C109" s="2">
        <v>4.506505032404871</v>
      </c>
      <c r="D109" s="2">
        <f>LOG10(B109)</f>
        <v>0.6884198220027106</v>
      </c>
      <c r="E109" s="2">
        <f>M$6+M$7*C109</f>
        <v>0.7282940169836638</v>
      </c>
      <c r="F109" s="2">
        <f>E109-0.2146</f>
        <v>0.5136940169836638</v>
      </c>
      <c r="G109" s="2">
        <f>E109+0.2146</f>
        <v>0.9428940169836638</v>
      </c>
      <c r="H109" s="7">
        <f>(D109-E109)^2</f>
        <v>0.0015899514253790764</v>
      </c>
      <c r="I109" s="8"/>
    </row>
    <row r="110" spans="1:9" ht="17.25">
      <c r="A110" s="1" t="s">
        <v>120</v>
      </c>
      <c r="B110" s="1">
        <v>2.76</v>
      </c>
      <c r="C110" s="2">
        <v>4.50785587169583</v>
      </c>
      <c r="D110" s="2">
        <f>LOG10(B110)</f>
        <v>0.44090908206521773</v>
      </c>
      <c r="E110" s="2">
        <f>M$6+M$7*C110</f>
        <v>0.7271599797942692</v>
      </c>
      <c r="F110" s="2">
        <f>E110-0.2146</f>
        <v>0.5125599797942691</v>
      </c>
      <c r="G110" s="2">
        <f>E110+0.2146</f>
        <v>0.9417599797942692</v>
      </c>
      <c r="H110" s="7">
        <f>(D110-E110)^2</f>
        <v>0.08193957645068786</v>
      </c>
      <c r="I110" s="8"/>
    </row>
    <row r="111" spans="1:9" ht="17.25">
      <c r="A111" s="1" t="s">
        <v>121</v>
      </c>
      <c r="B111" s="1">
        <v>4.5600000000000005</v>
      </c>
      <c r="C111" s="2">
        <v>4.518513939877887</v>
      </c>
      <c r="D111" s="2">
        <f>LOG10(B111)</f>
        <v>0.658964842664435</v>
      </c>
      <c r="E111" s="2">
        <f>M$6+M$7*C111</f>
        <v>0.718212471555169</v>
      </c>
      <c r="F111" s="2">
        <f>E111-0.2146</f>
        <v>0.503612471555169</v>
      </c>
      <c r="G111" s="2">
        <f>E111+0.2146</f>
        <v>0.932812471555169</v>
      </c>
      <c r="H111" s="7">
        <f>(D111-E111)^2</f>
        <v>0.003510281529174136</v>
      </c>
      <c r="I111" s="8"/>
    </row>
    <row r="112" spans="1:9" ht="17.25">
      <c r="A112" s="1" t="s">
        <v>122</v>
      </c>
      <c r="B112" s="1">
        <v>2.8</v>
      </c>
      <c r="C112" s="2">
        <v>4.519827993775719</v>
      </c>
      <c r="D112" s="2">
        <f>LOG10(B112)</f>
        <v>0.44715803134221926</v>
      </c>
      <c r="E112" s="2">
        <f>M$6+M$7*C112</f>
        <v>0.7171093159103905</v>
      </c>
      <c r="F112" s="2">
        <f>E112-0.2146</f>
        <v>0.5025093159103905</v>
      </c>
      <c r="G112" s="2">
        <f>E112+0.2146</f>
        <v>0.9317093159103905</v>
      </c>
      <c r="H112" s="7">
        <f>(D112-E112)^2</f>
        <v>0.07287369604000576</v>
      </c>
      <c r="I112" s="8"/>
    </row>
    <row r="113" spans="1:9" ht="17.25">
      <c r="A113" s="1" t="s">
        <v>123</v>
      </c>
      <c r="B113" s="1">
        <v>4.57</v>
      </c>
      <c r="C113" s="2">
        <v>4.522444233506319</v>
      </c>
      <c r="D113" s="2">
        <f>LOG10(B113)</f>
        <v>0.6599162000698503</v>
      </c>
      <c r="E113" s="2">
        <f>M$6+M$7*C113</f>
        <v>0.7149129679282655</v>
      </c>
      <c r="F113" s="2">
        <f>E113-0.2146</f>
        <v>0.5003129679282655</v>
      </c>
      <c r="G113" s="2">
        <f>E113+0.2146</f>
        <v>0.9295129679282655</v>
      </c>
      <c r="H113" s="7">
        <f>(D113-E113)^2</f>
        <v>0.0030246444748724143</v>
      </c>
      <c r="I113" s="8"/>
    </row>
    <row r="114" spans="1:9" ht="17.25">
      <c r="A114" s="1" t="s">
        <v>124</v>
      </c>
      <c r="B114" s="1">
        <v>3.52</v>
      </c>
      <c r="C114" s="2">
        <v>4.5276299008713385</v>
      </c>
      <c r="D114" s="2">
        <f>LOG10(B114)</f>
        <v>0.5465426634781311</v>
      </c>
      <c r="E114" s="2">
        <f>M$6+M$7*C114</f>
        <v>0.710559570982292</v>
      </c>
      <c r="F114" s="2">
        <f>E114-0.2146</f>
        <v>0.49595957098229204</v>
      </c>
      <c r="G114" s="2">
        <f>E114+0.2146</f>
        <v>0.9251595709822921</v>
      </c>
      <c r="H114" s="7">
        <f>(D114-E114)^2</f>
        <v>0.0269015459472285</v>
      </c>
      <c r="I114" s="8"/>
    </row>
    <row r="115" spans="1:9" ht="17.25">
      <c r="A115" s="1" t="s">
        <v>125</v>
      </c>
      <c r="B115" s="1">
        <v>4.28</v>
      </c>
      <c r="C115" s="2">
        <v>4.531478917042255</v>
      </c>
      <c r="D115" s="2">
        <f>LOG10(B115)</f>
        <v>0.631443769013172</v>
      </c>
      <c r="E115" s="2">
        <f>M$6+M$7*C115</f>
        <v>0.7073283002385291</v>
      </c>
      <c r="F115" s="2">
        <f>E115-0.2146</f>
        <v>0.4927283002385291</v>
      </c>
      <c r="G115" s="2">
        <f>E115+0.2146</f>
        <v>0.9219283002385291</v>
      </c>
      <c r="H115" s="7">
        <f>(D115-E115)^2</f>
        <v>0.005758462079292197</v>
      </c>
      <c r="I115" s="8"/>
    </row>
    <row r="116" spans="1:9" ht="17.25">
      <c r="A116" s="1" t="s">
        <v>126</v>
      </c>
      <c r="B116" s="1">
        <v>4.54</v>
      </c>
      <c r="C116" s="2">
        <v>4.539076098792776</v>
      </c>
      <c r="D116" s="2">
        <f>LOG10(B116)</f>
        <v>0.6570558528571039</v>
      </c>
      <c r="E116" s="2">
        <f>M$6+M$7*C116</f>
        <v>0.7009504233901556</v>
      </c>
      <c r="F116" s="2">
        <f>E116-0.2146</f>
        <v>0.48635042339015555</v>
      </c>
      <c r="G116" s="2">
        <f>E116+0.2146</f>
        <v>0.9155504233901556</v>
      </c>
      <c r="H116" s="7">
        <f>(D116-E116)^2</f>
        <v>0.0019267333222810488</v>
      </c>
      <c r="I116" s="8"/>
    </row>
    <row r="117" spans="1:9" ht="17.25">
      <c r="A117" s="1" t="s">
        <v>127</v>
      </c>
      <c r="B117" s="1">
        <v>4.63</v>
      </c>
      <c r="C117" s="2">
        <v>4.551449997972875</v>
      </c>
      <c r="D117" s="2">
        <f>LOG10(B117)</f>
        <v>0.6655809910179531</v>
      </c>
      <c r="E117" s="2">
        <f>M$6+M$7*C117</f>
        <v>0.6905624653688207</v>
      </c>
      <c r="F117" s="2">
        <f>E117-0.2146</f>
        <v>0.4759624653688207</v>
      </c>
      <c r="G117" s="2">
        <f>E117+0.2146</f>
        <v>0.9051624653688207</v>
      </c>
      <c r="H117" s="7">
        <f>(D117-E117)^2</f>
        <v>0.0006240740607430566</v>
      </c>
      <c r="I117" s="8"/>
    </row>
    <row r="118" spans="1:9" ht="17.25">
      <c r="A118" s="1" t="s">
        <v>128</v>
      </c>
      <c r="B118" s="1">
        <v>4.45</v>
      </c>
      <c r="C118" s="2">
        <v>4.568201724066994</v>
      </c>
      <c r="D118" s="2">
        <f>LOG10(B118)</f>
        <v>0.6483600109809317</v>
      </c>
      <c r="E118" s="2">
        <f>M$6+M$7*C118</f>
        <v>0.6764992970079144</v>
      </c>
      <c r="F118" s="2">
        <f>E118-0.2146</f>
        <v>0.46189929700791443</v>
      </c>
      <c r="G118" s="2">
        <f>E118+0.2146</f>
        <v>0.8910992970079145</v>
      </c>
      <c r="H118" s="7">
        <f>(D118-E118)^2</f>
        <v>0.000791819418108349</v>
      </c>
      <c r="I118" s="8"/>
    </row>
    <row r="119" spans="1:9" ht="17.25">
      <c r="A119" s="1" t="s">
        <v>129</v>
      </c>
      <c r="B119" s="1">
        <v>2.94</v>
      </c>
      <c r="C119" s="2">
        <v>4.571708831808687</v>
      </c>
      <c r="D119" s="2">
        <f>LOG10(B119)</f>
        <v>0.46834733041215726</v>
      </c>
      <c r="E119" s="2">
        <f>M$6+M$7*C119</f>
        <v>0.6735550603152802</v>
      </c>
      <c r="F119" s="2">
        <f>E119-0.2146</f>
        <v>0.4589550603152802</v>
      </c>
      <c r="G119" s="2">
        <f>E119+0.2146</f>
        <v>0.8881550603152802</v>
      </c>
      <c r="H119" s="7">
        <f>(D119-E119)^2</f>
        <v>0.04211021241199307</v>
      </c>
      <c r="I119" s="8"/>
    </row>
    <row r="120" spans="1:9" ht="17.25">
      <c r="A120" s="1" t="s">
        <v>130</v>
      </c>
      <c r="B120" s="1">
        <v>6.37</v>
      </c>
      <c r="C120" s="2">
        <v>4.643452676486187</v>
      </c>
      <c r="D120" s="2">
        <f>LOG10(B120)</f>
        <v>0.8041394323353505</v>
      </c>
      <c r="E120" s="2">
        <f>M$6+M$7*C120</f>
        <v>0.6133256988220435</v>
      </c>
      <c r="F120" s="2">
        <f>E120-0.2146</f>
        <v>0.39872569882204345</v>
      </c>
      <c r="G120" s="2">
        <f>E120+0.2146</f>
        <v>0.8279256988220435</v>
      </c>
      <c r="H120" s="7">
        <f>(D120-E120)^2</f>
        <v>0.03640988089728733</v>
      </c>
      <c r="I120" s="8"/>
    </row>
    <row r="121" spans="1:9" ht="17.25">
      <c r="A121" s="1" t="s">
        <v>131</v>
      </c>
      <c r="B121" s="1">
        <v>5.22</v>
      </c>
      <c r="C121" s="2">
        <v>4.648360010980931</v>
      </c>
      <c r="D121" s="2">
        <f>LOG10(B121)</f>
        <v>0.7176705030022621</v>
      </c>
      <c r="E121" s="2">
        <f>M$6+M$7*C121</f>
        <v>0.6092059638875584</v>
      </c>
      <c r="F121" s="2">
        <f>E121-0.2146</f>
        <v>0.3946059638875584</v>
      </c>
      <c r="G121" s="2">
        <f>E121+0.2146</f>
        <v>0.8238059638875584</v>
      </c>
      <c r="H121" s="7">
        <f>(D121-E121)^2</f>
        <v>0.011764556245365081</v>
      </c>
      <c r="I121" s="8"/>
    </row>
    <row r="122" spans="1:9" ht="17.25">
      <c r="A122" s="1" t="s">
        <v>132</v>
      </c>
      <c r="B122" s="1">
        <v>3.64</v>
      </c>
      <c r="C122" s="2">
        <v>4.665580991017953</v>
      </c>
      <c r="D122" s="2">
        <f>LOG10(B122)</f>
        <v>0.561101383649056</v>
      </c>
      <c r="E122" s="2">
        <f>M$6+M$7*C122</f>
        <v>0.5947488541998904</v>
      </c>
      <c r="F122" s="2">
        <f>E122-0.2146</f>
        <v>0.3801488541998904</v>
      </c>
      <c r="G122" s="2">
        <f>E122+0.2146</f>
        <v>0.8093488541998904</v>
      </c>
      <c r="H122" s="7">
        <f>(D122-E122)^2</f>
        <v>0.0011321522744692676</v>
      </c>
      <c r="I122" s="8"/>
    </row>
    <row r="123" spans="2:9" ht="17.25">
      <c r="B123" s="8"/>
      <c r="H123" s="8"/>
      <c r="I123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Rick Marken</cp:lastModifiedBy>
  <cp:lastPrinted>2007-07-23T19:38:32Z</cp:lastPrinted>
  <dcterms:created xsi:type="dcterms:W3CDTF">2007-07-15T19:47:53Z</dcterms:created>
  <dcterms:modified xsi:type="dcterms:W3CDTF">2007-07-21T17:23:32Z</dcterms:modified>
  <cp:category/>
  <cp:version/>
  <cp:contentType/>
  <cp:contentStatus/>
  <cp:revision>1</cp:revision>
</cp:coreProperties>
</file>