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70" yWindow="-20" windowWidth="11660" windowHeight="6380"/>
  </bookViews>
  <sheets>
    <sheet name="Hierarchical Control" sheetId="2" r:id="rId1"/>
  </sheets>
  <definedNames>
    <definedName name="_PWi1" localSheetId="0">'Hierarchical Control'!#REF!</definedName>
    <definedName name="_PWi1">#REF!</definedName>
    <definedName name="_PWi2" localSheetId="0">'Hierarchical Control'!#REF!</definedName>
    <definedName name="_PWi2">#REF!</definedName>
    <definedName name="_PWi3" localSheetId="0">'Hierarchical Control'!#REF!</definedName>
    <definedName name="_PWi3">#REF!</definedName>
    <definedName name="_PWi4" localSheetId="0">'Hierarchical Control'!#REF!</definedName>
    <definedName name="_PWi4">#REF!</definedName>
    <definedName name="_PWi5" localSheetId="0">'Hierarchical Control'!#REF!</definedName>
    <definedName name="_PWi5">#REF!</definedName>
    <definedName name="_PWi6" localSheetId="0">'Hierarchical Control'!#REF!</definedName>
    <definedName name="_PWi6">#REF!</definedName>
    <definedName name="D" localSheetId="0">'Hierarchical Control'!#REF!</definedName>
    <definedName name="D">#REF!</definedName>
    <definedName name="disturbance" localSheetId="0">'Hierarchical Control'!#REF!</definedName>
    <definedName name="disturbance">#REF!</definedName>
    <definedName name="O2i" localSheetId="0">'Hierarchical Control'!$E$8:$H$8</definedName>
    <definedName name="O2i">#REF!</definedName>
    <definedName name="Omlt1" localSheetId="0">'Hierarchical Control'!#REF!</definedName>
    <definedName name="Omlt1">#REF!</definedName>
    <definedName name="Omlt2" localSheetId="0">'Hierarchical Control'!#REF!</definedName>
    <definedName name="Omlt2">#REF!</definedName>
    <definedName name="Omlt3" localSheetId="0">'Hierarchical Control'!#REF!</definedName>
    <definedName name="Omlt3">#REF!</definedName>
    <definedName name="Omlt4" localSheetId="0">'Hierarchical Control'!#REF!</definedName>
    <definedName name="Omlt4">#REF!</definedName>
    <definedName name="Omlt5" localSheetId="0">'Hierarchical Control'!#REF!</definedName>
    <definedName name="Omlt5">#REF!</definedName>
    <definedName name="Omlt6" localSheetId="0">'Hierarchical Control'!#REF!</definedName>
    <definedName name="Omlt6">#REF!</definedName>
    <definedName name="P1i" localSheetId="0">'Hierarchical Control'!$E$11:$H$11</definedName>
    <definedName name="P1i">#REF!</definedName>
    <definedName name="P1ip" localSheetId="0">'Hierarchical Control'!#REF!</definedName>
    <definedName name="P1ip">#REF!</definedName>
    <definedName name="Pmlt1" localSheetId="0">'Hierarchical Control'!#REF!</definedName>
    <definedName name="Pmlt1">#REF!</definedName>
    <definedName name="Pmlt2" localSheetId="0">'Hierarchical Control'!#REF!</definedName>
    <definedName name="Pmlt2">#REF!</definedName>
    <definedName name="Pmlt3" localSheetId="0">'Hierarchical Control'!#REF!</definedName>
    <definedName name="Pmlt3">#REF!</definedName>
    <definedName name="Pmlt4" localSheetId="0">'Hierarchical Control'!#REF!</definedName>
    <definedName name="Pmlt4">#REF!</definedName>
    <definedName name="Pmlt5" localSheetId="0">'Hierarchical Control'!#REF!</definedName>
    <definedName name="Pmlt5">#REF!</definedName>
    <definedName name="Pmlt6" localSheetId="0">'Hierarchical Control'!#REF!</definedName>
    <definedName name="Pmlt6">#REF!</definedName>
    <definedName name="_xlnm.Print_Area" localSheetId="0">'Hierarchical Control'!$2:$14</definedName>
    <definedName name="_xlnm.Print_Area">#REF!</definedName>
    <definedName name="PW" localSheetId="0">'Hierarchical Control'!#REF!</definedName>
    <definedName name="PW">#REF!</definedName>
  </definedNames>
  <calcPr calcId="145621" iterate="1"/>
</workbook>
</file>

<file path=xl/calcChain.xml><?xml version="1.0" encoding="utf-8"?>
<calcChain xmlns="http://schemas.openxmlformats.org/spreadsheetml/2006/main">
  <c r="E5" i="2" l="1"/>
  <c r="G5" i="2" s="1"/>
  <c r="I5" i="2" l="1"/>
  <c r="E6" i="2"/>
  <c r="G6" i="2"/>
  <c r="E7" i="2"/>
  <c r="F7" i="2"/>
  <c r="G7" i="2"/>
  <c r="H7" i="2"/>
  <c r="E8" i="2"/>
  <c r="F8" i="2"/>
  <c r="G8" i="2"/>
  <c r="H8" i="2"/>
  <c r="E10" i="2"/>
  <c r="G10" i="2"/>
  <c r="I10" i="2"/>
  <c r="E11" i="2"/>
  <c r="G11" i="2"/>
  <c r="E12" i="2"/>
  <c r="F12" i="2"/>
  <c r="G12" i="2"/>
  <c r="H12" i="2"/>
  <c r="E13" i="2"/>
  <c r="F13" i="2"/>
  <c r="G13" i="2"/>
  <c r="H13" i="2"/>
  <c r="E15" i="2"/>
  <c r="G15" i="2"/>
  <c r="E17" i="2"/>
  <c r="G17" i="2"/>
  <c r="D19" i="2"/>
  <c r="D20" i="2"/>
  <c r="D21" i="2"/>
  <c r="D22" i="2"/>
  <c r="E29" i="2"/>
  <c r="G29" i="2"/>
  <c r="E30" i="2"/>
  <c r="G30" i="2"/>
  <c r="E31" i="2"/>
  <c r="G31" i="2"/>
  <c r="E32" i="2"/>
  <c r="G32" i="2"/>
  <c r="E33" i="2"/>
  <c r="G33" i="2"/>
  <c r="E37" i="2"/>
  <c r="G37" i="2"/>
  <c r="E38" i="2"/>
  <c r="G38" i="2"/>
</calcChain>
</file>

<file path=xl/sharedStrings.xml><?xml version="1.0" encoding="utf-8"?>
<sst xmlns="http://schemas.openxmlformats.org/spreadsheetml/2006/main" count="30" uniqueCount="26">
  <si>
    <t xml:space="preserve"> </t>
  </si>
  <si>
    <t>R(2,i)</t>
  </si>
  <si>
    <t>P(2,i)</t>
  </si>
  <si>
    <t>O(2,i)</t>
  </si>
  <si>
    <t>R(1,i)</t>
  </si>
  <si>
    <t>P(1,i)</t>
  </si>
  <si>
    <t>O(1,i)</t>
  </si>
  <si>
    <t>System</t>
  </si>
  <si>
    <t xml:space="preserve">Disturbance </t>
  </si>
  <si>
    <t>Cycle</t>
  </si>
  <si>
    <t>E(2,i)</t>
  </si>
  <si>
    <t>Environment</t>
  </si>
  <si>
    <t>D</t>
  </si>
  <si>
    <t>Set Upper References (1&gt;=2)</t>
  </si>
  <si>
    <t>Qi.1</t>
  </si>
  <si>
    <t>Qi.2</t>
  </si>
  <si>
    <t>Qi.3</t>
  </si>
  <si>
    <t>Qi.4</t>
  </si>
  <si>
    <t>Slow</t>
  </si>
  <si>
    <t>Gain</t>
  </si>
  <si>
    <t>X.1</t>
  </si>
  <si>
    <t>X.i</t>
  </si>
  <si>
    <t>X.2</t>
  </si>
  <si>
    <t>X.1+X.2</t>
  </si>
  <si>
    <t>X.1-X.2</t>
  </si>
  <si>
    <t>i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</si>
</sst>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>
    <font>
      <sz val="9"/>
      <name val="Geneva"/>
    </font>
    <font>
      <b/>
      <sz val="9"/>
      <name val="Geneva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5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Font="1" applyBorder="1" applyAlignment="1" applyProtection="1">
      <alignment horizontal="center" vertical="center"/>
      <protection locked="0"/>
    </xf>
    <xf numFmtId="2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0" fillId="0" borderId="3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4" xfId="0" quotePrefix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" fontId="1" fillId="0" borderId="1" xfId="0" quotePrefix="1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defaultGridColor="0" colorId="39" workbookViewId="0">
      <selection activeCell="K10" sqref="K10"/>
    </sheetView>
  </sheetViews>
  <sheetFormatPr defaultColWidth="11.3984375" defaultRowHeight="11.5"/>
  <cols>
    <col min="1" max="1" width="4.296875" style="8" customWidth="1"/>
    <col min="2" max="2" width="5.8984375" style="3" customWidth="1"/>
    <col min="3" max="3" width="10.8984375" style="8" customWidth="1"/>
    <col min="4" max="4" width="9.3984375" style="39" customWidth="1"/>
    <col min="5" max="7" width="7.8984375" style="40" customWidth="1"/>
    <col min="8" max="8" width="7.296875" style="40" customWidth="1"/>
    <col min="9" max="9" width="7.8984375" style="40" customWidth="1"/>
    <col min="10" max="11" width="11.3984375" style="8"/>
    <col min="12" max="12" width="11.3984375" style="8" customWidth="1"/>
    <col min="13" max="16384" width="11.3984375" style="8"/>
  </cols>
  <sheetData>
    <row r="1" spans="1:9" ht="22" customHeight="1">
      <c r="A1" s="4"/>
      <c r="B1" s="5"/>
      <c r="C1" s="6" t="s">
        <v>0</v>
      </c>
      <c r="D1" s="47" t="s">
        <v>25</v>
      </c>
      <c r="E1" s="57">
        <v>1</v>
      </c>
      <c r="F1" s="57"/>
      <c r="G1" s="57">
        <v>2</v>
      </c>
      <c r="H1" s="57"/>
      <c r="I1" s="7"/>
    </row>
    <row r="2" spans="1:9" ht="13.5" customHeight="1" thickBot="1">
      <c r="A2" s="9" t="s">
        <v>13</v>
      </c>
      <c r="B2" s="10"/>
      <c r="C2" s="11"/>
      <c r="D2" s="11"/>
      <c r="E2" s="58">
        <v>50</v>
      </c>
      <c r="F2" s="58"/>
      <c r="G2" s="58">
        <v>5</v>
      </c>
      <c r="H2" s="58"/>
      <c r="I2" s="8"/>
    </row>
    <row r="3" spans="1:9" ht="13.5" customHeight="1" thickTop="1">
      <c r="A3" s="12"/>
      <c r="B3" s="12"/>
      <c r="C3" s="12"/>
      <c r="D3" s="13"/>
      <c r="E3" s="12"/>
      <c r="F3" s="12"/>
      <c r="G3" s="12"/>
      <c r="H3" s="12"/>
      <c r="I3" s="8"/>
    </row>
    <row r="4" spans="1:9" ht="13.5" customHeight="1">
      <c r="A4" s="14"/>
      <c r="B4" s="14" t="s">
        <v>18</v>
      </c>
      <c r="C4" s="15" t="s">
        <v>19</v>
      </c>
      <c r="D4" s="16"/>
      <c r="E4" s="12"/>
      <c r="F4" s="12"/>
      <c r="G4" s="12"/>
      <c r="H4" s="12"/>
      <c r="I4" s="8"/>
    </row>
    <row r="5" spans="1:9">
      <c r="B5" s="3">
        <v>1E-3</v>
      </c>
      <c r="C5" s="8">
        <v>200</v>
      </c>
      <c r="D5" s="17" t="s">
        <v>1</v>
      </c>
      <c r="E5" s="54">
        <f>E2</f>
        <v>50</v>
      </c>
      <c r="F5" s="55"/>
      <c r="G5" s="56">
        <f>IF(G2&gt;E5,E5,G2)</f>
        <v>5</v>
      </c>
      <c r="H5" s="54"/>
      <c r="I5" s="2">
        <f ca="1">SQRT((E5-E6)^2+(G5-G6)^2)</f>
        <v>0.10642412210288936</v>
      </c>
    </row>
    <row r="6" spans="1:9">
      <c r="B6" s="18" t="s">
        <v>0</v>
      </c>
      <c r="D6" s="17" t="s">
        <v>2</v>
      </c>
      <c r="E6" s="49">
        <f ca="1">IF(E11+G11&lt;0,0,E11+G11)</f>
        <v>49.893752070570741</v>
      </c>
      <c r="F6" s="50"/>
      <c r="G6" s="59">
        <f ca="1">IF(E11-G11&lt;0,0,E11-G11)</f>
        <v>4.9909091192550648</v>
      </c>
      <c r="H6" s="49"/>
      <c r="I6" s="2"/>
    </row>
    <row r="7" spans="1:9">
      <c r="B7" s="18"/>
      <c r="D7" s="17" t="s">
        <v>10</v>
      </c>
      <c r="E7" s="19">
        <f ca="1">IF((E5-E6)&lt;0,0,E5-E6)</f>
        <v>0.10624792942925865</v>
      </c>
      <c r="F7" s="20">
        <f ca="1">IF((E6-E5)&lt;0,0,E6-E5)</f>
        <v>0</v>
      </c>
      <c r="G7" s="21">
        <f ca="1">IF((G5-G6)&lt;0,0,G5-G6)</f>
        <v>9.090880744935248E-3</v>
      </c>
      <c r="H7" s="20">
        <f ca="1">IF((G6-G5)&lt;0,0,G6-G5)</f>
        <v>0</v>
      </c>
      <c r="I7" s="2"/>
    </row>
    <row r="8" spans="1:9">
      <c r="D8" s="17" t="s">
        <v>3</v>
      </c>
      <c r="E8" s="22">
        <f ca="1">E8+$B$5*(($C$5*E7)-E8)</f>
        <v>20.80276020072888</v>
      </c>
      <c r="F8" s="23">
        <f ca="1">F8+$B$5*(($C$5*F7)-F8)</f>
        <v>7.101465788860146E-3</v>
      </c>
      <c r="G8" s="24">
        <f ca="1">G8+$B$5*(($C$5*G7)-G8)</f>
        <v>2.1544702865529493</v>
      </c>
      <c r="H8" s="23">
        <f ca="1">H8+$B$5*(($C$5*H7)-H8)</f>
        <v>0.13109871145114274</v>
      </c>
      <c r="I8" s="2"/>
    </row>
    <row r="9" spans="1:9">
      <c r="B9" s="8"/>
      <c r="C9" s="3"/>
      <c r="D9" s="25" t="s">
        <v>0</v>
      </c>
      <c r="E9" s="26"/>
      <c r="F9" s="26"/>
      <c r="G9" s="26"/>
      <c r="H9" s="26"/>
      <c r="I9" s="26"/>
    </row>
    <row r="10" spans="1:9">
      <c r="B10" s="27">
        <v>0.01</v>
      </c>
      <c r="C10" s="28">
        <v>70</v>
      </c>
      <c r="D10" s="17" t="s">
        <v>4</v>
      </c>
      <c r="E10" s="49">
        <f ca="1">IF((E8-F8)&lt;0,0,(E8-F8)+(G8-H8))</f>
        <v>22.819030310041825</v>
      </c>
      <c r="F10" s="50"/>
      <c r="G10" s="59">
        <f ca="1">IF(((E8-F8)+(G8-H8))&lt;0,0,(E8-F8)-(G8-H8))</f>
        <v>18.772287159838214</v>
      </c>
      <c r="H10" s="49"/>
      <c r="I10" s="2">
        <f ca="1">SQRT((E10-E11)^2+(G10-G11)^2)</f>
        <v>5.9085476081631541</v>
      </c>
    </row>
    <row r="11" spans="1:9">
      <c r="D11" s="17" t="s">
        <v>5</v>
      </c>
      <c r="E11" s="49">
        <f ca="1">IF(E15&lt;0,0,E15)</f>
        <v>27.44219628420899</v>
      </c>
      <c r="F11" s="50"/>
      <c r="G11" s="49">
        <f ca="1">IF(G15&lt;0,0,G15)</f>
        <v>22.45135008570341</v>
      </c>
      <c r="H11" s="50"/>
      <c r="I11" s="2"/>
    </row>
    <row r="12" spans="1:9" ht="12" thickBot="1">
      <c r="A12" s="29"/>
      <c r="B12" s="48" t="s">
        <v>7</v>
      </c>
      <c r="C12" s="29"/>
      <c r="D12" s="30" t="s">
        <v>10</v>
      </c>
      <c r="E12" s="31">
        <f ca="1">IF((E10-E11)&lt;0,0,E10-E11)</f>
        <v>0</v>
      </c>
      <c r="F12" s="32">
        <f ca="1">IF((E11-E10)&lt;0,0,E11-E10)</f>
        <v>4.6231659741671649</v>
      </c>
      <c r="G12" s="33">
        <f ca="1">IF((G10-G11)&lt;0,0,G10-G11)</f>
        <v>0</v>
      </c>
      <c r="H12" s="32">
        <f ca="1">IF((G11-G10)&lt;0,0,G11-G10)</f>
        <v>3.6790629258651961</v>
      </c>
      <c r="I12" s="2"/>
    </row>
    <row r="13" spans="1:9" s="28" customFormat="1">
      <c r="B13" s="18" t="s">
        <v>11</v>
      </c>
      <c r="C13" s="34"/>
      <c r="D13" s="35" t="s">
        <v>6</v>
      </c>
      <c r="E13" s="36">
        <f ca="1">E13+$B$10*(($C$10*E12)-E13)</f>
        <v>6.355410832633427E-36</v>
      </c>
      <c r="F13" s="36">
        <f ca="1">F13+$B$10*(($C$10*F12)-F13)</f>
        <v>307.89105952560556</v>
      </c>
      <c r="G13" s="36">
        <f ca="1">G13+$B$10*(($C$10*G12)-G13)</f>
        <v>1.5534524003763856E-38</v>
      </c>
      <c r="H13" s="36">
        <f ca="1">H13+$B$10*(($C$10*H12)-H13)</f>
        <v>254.76426430730461</v>
      </c>
      <c r="I13" s="36"/>
    </row>
    <row r="14" spans="1:9">
      <c r="C14" s="37"/>
      <c r="D14" s="17"/>
      <c r="E14" s="2"/>
      <c r="F14" s="2"/>
      <c r="G14" s="2"/>
      <c r="H14" s="2"/>
      <c r="I14" s="2"/>
    </row>
    <row r="15" spans="1:9">
      <c r="D15" s="17" t="s">
        <v>21</v>
      </c>
      <c r="E15" s="51">
        <f ca="1">E17+E13-F13</f>
        <v>27.442059111182175</v>
      </c>
      <c r="F15" s="51"/>
      <c r="G15" s="51">
        <f ca="1">G17+G13-H13</f>
        <v>22.451282410287178</v>
      </c>
      <c r="H15" s="51"/>
      <c r="I15" s="1"/>
    </row>
    <row r="16" spans="1:9">
      <c r="B16" s="18"/>
      <c r="D16" s="17"/>
      <c r="E16" s="1"/>
      <c r="F16" s="1"/>
      <c r="G16" s="1"/>
      <c r="H16" s="1"/>
      <c r="I16" s="1"/>
    </row>
    <row r="17" spans="1:14">
      <c r="B17" s="18"/>
      <c r="D17" s="17" t="s">
        <v>12</v>
      </c>
      <c r="E17" s="52">
        <f ca="1">E33*10000+200</f>
        <v>335.48997708983006</v>
      </c>
      <c r="F17" s="52"/>
      <c r="G17" s="52">
        <f ca="1">G33*10000+200</f>
        <v>277.24265630988828</v>
      </c>
      <c r="H17" s="52"/>
      <c r="I17" s="1"/>
    </row>
    <row r="18" spans="1:14">
      <c r="B18" s="18"/>
      <c r="D18" s="2"/>
      <c r="E18" s="1"/>
      <c r="F18" s="1"/>
      <c r="G18" s="1"/>
      <c r="H18" s="1"/>
      <c r="I18" s="1"/>
    </row>
    <row r="19" spans="1:14">
      <c r="A19" s="53" t="s">
        <v>14</v>
      </c>
      <c r="B19" s="53"/>
      <c r="C19" s="44" t="s">
        <v>20</v>
      </c>
      <c r="D19" s="45">
        <f ca="1">E15</f>
        <v>27.442059111182175</v>
      </c>
      <c r="F19" s="41"/>
      <c r="I19" s="12"/>
      <c r="J19" s="12"/>
      <c r="K19" s="12"/>
      <c r="L19" s="12"/>
      <c r="M19" s="2"/>
      <c r="N19" s="2" t="s">
        <v>0</v>
      </c>
    </row>
    <row r="20" spans="1:14">
      <c r="A20" s="53" t="s">
        <v>15</v>
      </c>
      <c r="B20" s="53"/>
      <c r="C20" s="46" t="s">
        <v>22</v>
      </c>
      <c r="D20" s="45">
        <f ca="1">G15</f>
        <v>22.451282410287178</v>
      </c>
      <c r="F20" s="41"/>
      <c r="I20" s="12"/>
      <c r="J20" s="12"/>
      <c r="K20" s="12"/>
      <c r="L20" s="12"/>
      <c r="M20" s="38"/>
      <c r="N20" s="38"/>
    </row>
    <row r="21" spans="1:14">
      <c r="A21" s="53" t="s">
        <v>16</v>
      </c>
      <c r="B21" s="53"/>
      <c r="C21" s="44" t="s">
        <v>23</v>
      </c>
      <c r="D21" s="45">
        <f ca="1">E15+G15</f>
        <v>49.893341521469353</v>
      </c>
      <c r="I21" s="12"/>
      <c r="J21" s="12"/>
      <c r="K21" s="12"/>
      <c r="L21" s="12"/>
      <c r="M21" s="38"/>
      <c r="N21" s="38"/>
    </row>
    <row r="22" spans="1:14">
      <c r="A22" s="53" t="s">
        <v>17</v>
      </c>
      <c r="B22" s="53"/>
      <c r="C22" s="46" t="s">
        <v>24</v>
      </c>
      <c r="D22" s="45">
        <f ca="1">E15-G15</f>
        <v>4.9907767008949975</v>
      </c>
      <c r="E22" s="1"/>
      <c r="F22" s="1"/>
      <c r="G22" s="1"/>
      <c r="H22" s="1"/>
      <c r="I22" s="1"/>
    </row>
    <row r="23" spans="1:14">
      <c r="B23" s="18"/>
      <c r="D23" s="2"/>
      <c r="E23" s="1"/>
      <c r="F23" s="1"/>
      <c r="G23" s="1"/>
      <c r="H23" s="1"/>
      <c r="I23" s="1"/>
    </row>
    <row r="25" spans="1:14">
      <c r="B25" s="41" t="s">
        <v>8</v>
      </c>
      <c r="E25" s="8"/>
      <c r="F25" s="8"/>
      <c r="G25" s="8"/>
      <c r="H25" s="8"/>
      <c r="I25" s="8"/>
    </row>
    <row r="26" spans="1:14">
      <c r="B26" s="41" t="s">
        <v>9</v>
      </c>
      <c r="C26" s="8">
        <v>200</v>
      </c>
      <c r="E26" s="8"/>
      <c r="F26" s="8"/>
      <c r="G26" s="8"/>
      <c r="H26" s="8"/>
      <c r="I26" s="8"/>
    </row>
    <row r="27" spans="1:14">
      <c r="B27" s="8"/>
      <c r="D27" s="8"/>
      <c r="E27" s="8"/>
      <c r="F27" s="8"/>
      <c r="G27" s="8"/>
      <c r="H27" s="8"/>
      <c r="I27" s="8"/>
    </row>
    <row r="28" spans="1:14">
      <c r="B28" s="8"/>
      <c r="D28" s="8"/>
      <c r="E28" s="8"/>
      <c r="F28" s="8"/>
      <c r="G28" s="8"/>
      <c r="H28" s="8"/>
      <c r="I28" s="8"/>
    </row>
    <row r="29" spans="1:14">
      <c r="B29" s="8"/>
      <c r="C29" s="8">
        <v>0.5</v>
      </c>
      <c r="D29" s="8"/>
      <c r="E29" s="42">
        <f t="shared" ref="E29:G29" ca="1" si="0">$C$29-(E38)</f>
        <v>-0.23548175122525528</v>
      </c>
      <c r="F29" s="42"/>
      <c r="G29" s="42">
        <f t="shared" ca="1" si="0"/>
        <v>0.13080798401007582</v>
      </c>
    </row>
    <row r="30" spans="1:14">
      <c r="B30" s="8"/>
      <c r="D30" s="8"/>
      <c r="E30" s="42">
        <f t="shared" ref="E30:G33" ca="1" si="1">E30+(E29-E30)/$C$26</f>
        <v>-1.6534502509052577E-2</v>
      </c>
      <c r="F30" s="42"/>
      <c r="G30" s="42">
        <f t="shared" ca="1" si="1"/>
        <v>-5.8537305184194885E-3</v>
      </c>
    </row>
    <row r="31" spans="1:14">
      <c r="B31" s="8"/>
      <c r="D31" s="8"/>
      <c r="E31" s="42">
        <f t="shared" ca="1" si="1"/>
        <v>1.2128073792381195E-2</v>
      </c>
      <c r="F31" s="42"/>
      <c r="G31" s="42">
        <f t="shared" ca="1" si="1"/>
        <v>5.5621408336404537E-3</v>
      </c>
    </row>
    <row r="32" spans="1:14">
      <c r="E32" s="42">
        <f t="shared" ca="1" si="1"/>
        <v>1.6647768888863268E-2</v>
      </c>
      <c r="F32" s="42"/>
      <c r="G32" s="42">
        <f t="shared" ca="1" si="1"/>
        <v>8.2502384892679647E-3</v>
      </c>
    </row>
    <row r="33" spans="2:9">
      <c r="E33" s="42">
        <f t="shared" ca="1" si="1"/>
        <v>1.3564491564882404E-2</v>
      </c>
      <c r="F33" s="42"/>
      <c r="G33" s="42">
        <f t="shared" ca="1" si="1"/>
        <v>7.7268954952802223E-3</v>
      </c>
    </row>
    <row r="37" spans="2:9">
      <c r="B37" s="3">
        <v>1</v>
      </c>
      <c r="E37" s="43">
        <f ca="1">MOD(3*(E37+1),36523)</f>
        <v>7543</v>
      </c>
      <c r="F37" s="43"/>
      <c r="G37" s="43">
        <f ca="1">MOD(3*(G37+5),36523)</f>
        <v>3944</v>
      </c>
      <c r="H37" s="43"/>
      <c r="I37" s="43"/>
    </row>
    <row r="38" spans="2:9">
      <c r="E38" s="40">
        <f t="shared" ref="E38:G38" ca="1" si="2">E37/36523</f>
        <v>0.20652739369712236</v>
      </c>
      <c r="G38" s="40">
        <f t="shared" ca="1" si="2"/>
        <v>0.10798674807655451</v>
      </c>
    </row>
  </sheetData>
  <sheetProtection sheet="1" objects="1" scenarios="1" selectLockedCells="1"/>
  <mergeCells count="20">
    <mergeCell ref="E5:F5"/>
    <mergeCell ref="E6:F6"/>
    <mergeCell ref="G5:H5"/>
    <mergeCell ref="E1:F1"/>
    <mergeCell ref="G1:H1"/>
    <mergeCell ref="E2:F2"/>
    <mergeCell ref="G2:H2"/>
    <mergeCell ref="A19:B19"/>
    <mergeCell ref="A20:B20"/>
    <mergeCell ref="A21:B21"/>
    <mergeCell ref="A22:B22"/>
    <mergeCell ref="G6:H6"/>
    <mergeCell ref="E10:F10"/>
    <mergeCell ref="E11:F11"/>
    <mergeCell ref="G10:H10"/>
    <mergeCell ref="G11:H11"/>
    <mergeCell ref="E15:F15"/>
    <mergeCell ref="G15:H15"/>
    <mergeCell ref="E17:F17"/>
    <mergeCell ref="G17:H17"/>
  </mergeCells>
  <pageMargins left="0.75" right="0.75" top="1" bottom="1" header="0.5" footer="0.5"/>
  <pageSetup orientation="landscape" verticalDpi="0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Hierarchical Control</vt:lpstr>
      <vt:lpstr>'Hierarchical Control'!O2i</vt:lpstr>
      <vt:lpstr>'Hierarchical Control'!P1i</vt:lpstr>
      <vt:lpstr>'Hierarchical Control'!Print_Area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Rick Marken</cp:lastModifiedBy>
  <dcterms:created xsi:type="dcterms:W3CDTF">2014-02-02T18:29:48Z</dcterms:created>
  <dcterms:modified xsi:type="dcterms:W3CDTF">2017-08-20T23:55:22Z</dcterms:modified>
</cp:coreProperties>
</file>