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-2760" yWindow="-80" windowWidth="19420" windowHeight="11020" tabRatio="500"/>
  </bookViews>
  <sheets>
    <sheet name=" Model" sheetId="3" r:id="rId1"/>
  </sheets>
  <calcPr calcId="145621" iterate="1" iterateCount="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" i="3" l="1"/>
  <c r="E3" i="3"/>
  <c r="N4" i="3"/>
  <c r="O4" i="3"/>
  <c r="L5" i="3"/>
  <c r="M5" i="3"/>
  <c r="P5" i="3"/>
  <c r="A5" i="3"/>
  <c r="K6" i="3"/>
  <c r="R5" i="3"/>
  <c r="M6" i="3"/>
  <c r="L6" i="3"/>
  <c r="P6" i="3"/>
  <c r="A6" i="3"/>
  <c r="K7" i="3"/>
  <c r="R6" i="3"/>
  <c r="M7" i="3"/>
  <c r="L7" i="3"/>
  <c r="P7" i="3"/>
  <c r="A7" i="3"/>
  <c r="K8" i="3"/>
  <c r="R7" i="3"/>
  <c r="M8" i="3"/>
  <c r="L8" i="3"/>
  <c r="P8" i="3"/>
  <c r="A8" i="3"/>
  <c r="K9" i="3"/>
  <c r="R8" i="3"/>
  <c r="M9" i="3"/>
  <c r="L9" i="3"/>
  <c r="P9" i="3"/>
  <c r="A9" i="3"/>
  <c r="K10" i="3"/>
  <c r="R9" i="3"/>
  <c r="M10" i="3"/>
  <c r="L10" i="3"/>
  <c r="P10" i="3"/>
  <c r="A10" i="3"/>
  <c r="K11" i="3"/>
  <c r="R10" i="3"/>
  <c r="M11" i="3"/>
  <c r="L11" i="3"/>
  <c r="P11" i="3"/>
  <c r="A11" i="3"/>
  <c r="K12" i="3"/>
  <c r="R11" i="3"/>
  <c r="M12" i="3"/>
  <c r="L12" i="3"/>
  <c r="P12" i="3"/>
  <c r="A12" i="3"/>
  <c r="K13" i="3"/>
  <c r="R12" i="3"/>
  <c r="M13" i="3"/>
  <c r="L13" i="3"/>
  <c r="P13" i="3"/>
  <c r="A13" i="3"/>
  <c r="K14" i="3"/>
  <c r="R13" i="3"/>
  <c r="M14" i="3"/>
  <c r="L14" i="3"/>
  <c r="P14" i="3"/>
  <c r="A14" i="3"/>
  <c r="K15" i="3"/>
  <c r="R14" i="3"/>
  <c r="M15" i="3"/>
  <c r="L15" i="3"/>
  <c r="P15" i="3"/>
  <c r="A15" i="3"/>
  <c r="K16" i="3"/>
  <c r="R15" i="3"/>
  <c r="M16" i="3"/>
  <c r="L16" i="3"/>
  <c r="P16" i="3"/>
  <c r="A16" i="3"/>
  <c r="K17" i="3"/>
  <c r="R16" i="3"/>
  <c r="M17" i="3"/>
  <c r="L17" i="3"/>
  <c r="P17" i="3"/>
  <c r="A17" i="3"/>
  <c r="K18" i="3"/>
  <c r="R17" i="3"/>
  <c r="M18" i="3"/>
  <c r="L18" i="3"/>
  <c r="P18" i="3"/>
  <c r="A18" i="3"/>
  <c r="K19" i="3"/>
  <c r="R18" i="3"/>
  <c r="M19" i="3"/>
  <c r="L19" i="3"/>
  <c r="P19" i="3"/>
  <c r="A19" i="3"/>
  <c r="K20" i="3"/>
  <c r="R19" i="3"/>
  <c r="M20" i="3"/>
  <c r="L20" i="3"/>
  <c r="P20" i="3"/>
  <c r="A20" i="3"/>
  <c r="K21" i="3"/>
  <c r="R20" i="3"/>
  <c r="M21" i="3"/>
  <c r="L21" i="3"/>
  <c r="P21" i="3"/>
  <c r="A21" i="3"/>
  <c r="K22" i="3"/>
  <c r="R21" i="3"/>
  <c r="M22" i="3"/>
  <c r="L22" i="3"/>
  <c r="P22" i="3"/>
  <c r="A22" i="3"/>
  <c r="K23" i="3"/>
  <c r="R22" i="3"/>
  <c r="M23" i="3"/>
  <c r="L23" i="3"/>
  <c r="P23" i="3"/>
  <c r="A23" i="3"/>
  <c r="K24" i="3"/>
  <c r="R23" i="3"/>
  <c r="M24" i="3"/>
  <c r="L24" i="3"/>
  <c r="P24" i="3"/>
  <c r="A24" i="3"/>
  <c r="K25" i="3"/>
  <c r="R24" i="3"/>
  <c r="M25" i="3"/>
  <c r="L25" i="3"/>
  <c r="P25" i="3"/>
  <c r="A25" i="3"/>
  <c r="K26" i="3"/>
  <c r="R25" i="3"/>
  <c r="M26" i="3"/>
  <c r="L26" i="3"/>
  <c r="P26" i="3"/>
  <c r="A26" i="3"/>
  <c r="K27" i="3"/>
  <c r="R26" i="3"/>
  <c r="M27" i="3"/>
  <c r="L27" i="3"/>
  <c r="P27" i="3"/>
  <c r="A27" i="3"/>
  <c r="K28" i="3"/>
  <c r="R27" i="3"/>
  <c r="M28" i="3"/>
  <c r="L28" i="3"/>
  <c r="P28" i="3"/>
  <c r="A28" i="3"/>
  <c r="K29" i="3"/>
  <c r="R28" i="3"/>
  <c r="M29" i="3"/>
  <c r="L29" i="3"/>
  <c r="P29" i="3"/>
  <c r="A29" i="3"/>
  <c r="K30" i="3"/>
  <c r="R29" i="3"/>
  <c r="M30" i="3"/>
  <c r="L30" i="3"/>
  <c r="P30" i="3"/>
  <c r="A30" i="3"/>
  <c r="K31" i="3"/>
  <c r="R30" i="3"/>
  <c r="M31" i="3"/>
  <c r="L31" i="3"/>
  <c r="P31" i="3"/>
  <c r="A31" i="3"/>
  <c r="K32" i="3"/>
  <c r="R31" i="3"/>
  <c r="M32" i="3"/>
  <c r="L32" i="3"/>
  <c r="P32" i="3"/>
  <c r="A32" i="3"/>
  <c r="K33" i="3"/>
  <c r="R32" i="3"/>
  <c r="M33" i="3"/>
  <c r="L33" i="3"/>
  <c r="P33" i="3"/>
  <c r="A33" i="3"/>
  <c r="K34" i="3"/>
  <c r="R33" i="3"/>
  <c r="M34" i="3"/>
  <c r="L34" i="3"/>
  <c r="P34" i="3"/>
  <c r="A34" i="3"/>
  <c r="K35" i="3"/>
  <c r="R34" i="3"/>
  <c r="M35" i="3"/>
  <c r="L35" i="3"/>
  <c r="P35" i="3"/>
  <c r="A35" i="3"/>
  <c r="K36" i="3"/>
  <c r="R35" i="3"/>
  <c r="M36" i="3"/>
  <c r="L36" i="3"/>
  <c r="P36" i="3"/>
  <c r="A36" i="3"/>
  <c r="K37" i="3"/>
  <c r="R36" i="3"/>
  <c r="M37" i="3"/>
  <c r="L37" i="3"/>
  <c r="P37" i="3"/>
  <c r="A37" i="3"/>
  <c r="K38" i="3"/>
  <c r="R37" i="3"/>
  <c r="M38" i="3"/>
  <c r="L38" i="3"/>
  <c r="P38" i="3"/>
  <c r="A38" i="3"/>
  <c r="K39" i="3"/>
  <c r="R38" i="3"/>
  <c r="M39" i="3"/>
  <c r="L39" i="3"/>
  <c r="P39" i="3"/>
  <c r="A39" i="3"/>
  <c r="K40" i="3"/>
  <c r="R39" i="3"/>
  <c r="M40" i="3"/>
  <c r="L40" i="3"/>
  <c r="P40" i="3"/>
  <c r="A40" i="3"/>
  <c r="K41" i="3"/>
  <c r="R40" i="3"/>
  <c r="M41" i="3"/>
  <c r="L41" i="3"/>
  <c r="P41" i="3"/>
  <c r="A41" i="3"/>
  <c r="K42" i="3"/>
  <c r="R41" i="3"/>
  <c r="M42" i="3"/>
  <c r="L42" i="3"/>
  <c r="P42" i="3"/>
  <c r="A42" i="3"/>
  <c r="K43" i="3"/>
  <c r="R42" i="3"/>
  <c r="M43" i="3"/>
  <c r="L43" i="3"/>
  <c r="P43" i="3"/>
  <c r="A43" i="3"/>
  <c r="K44" i="3"/>
  <c r="R43" i="3"/>
  <c r="M44" i="3"/>
  <c r="L44" i="3"/>
  <c r="P44" i="3"/>
  <c r="A44" i="3"/>
  <c r="K45" i="3"/>
  <c r="R44" i="3"/>
  <c r="M45" i="3"/>
  <c r="L45" i="3"/>
  <c r="P45" i="3"/>
  <c r="A45" i="3"/>
  <c r="K46" i="3"/>
  <c r="R45" i="3"/>
  <c r="M46" i="3"/>
  <c r="L46" i="3"/>
  <c r="P46" i="3"/>
  <c r="A46" i="3"/>
  <c r="K47" i="3"/>
  <c r="R46" i="3"/>
  <c r="M47" i="3"/>
  <c r="L47" i="3"/>
  <c r="P47" i="3"/>
  <c r="A47" i="3"/>
  <c r="K48" i="3"/>
  <c r="R47" i="3"/>
  <c r="M48" i="3"/>
  <c r="L48" i="3"/>
  <c r="P48" i="3"/>
  <c r="A48" i="3"/>
  <c r="K49" i="3"/>
  <c r="R48" i="3"/>
  <c r="M49" i="3"/>
  <c r="L49" i="3"/>
  <c r="P49" i="3"/>
  <c r="A49" i="3"/>
  <c r="K50" i="3"/>
  <c r="R49" i="3"/>
  <c r="M50" i="3"/>
  <c r="L50" i="3"/>
  <c r="P50" i="3"/>
  <c r="A50" i="3"/>
  <c r="K51" i="3"/>
  <c r="R50" i="3"/>
  <c r="M51" i="3"/>
  <c r="L51" i="3"/>
  <c r="P51" i="3"/>
  <c r="A51" i="3"/>
  <c r="K52" i="3"/>
  <c r="R51" i="3"/>
  <c r="M52" i="3"/>
  <c r="L52" i="3"/>
  <c r="P52" i="3"/>
  <c r="A52" i="3"/>
  <c r="K53" i="3"/>
  <c r="R52" i="3"/>
  <c r="M53" i="3"/>
  <c r="L53" i="3"/>
  <c r="P53" i="3"/>
  <c r="A53" i="3"/>
  <c r="K54" i="3"/>
  <c r="R53" i="3"/>
  <c r="M54" i="3"/>
  <c r="L54" i="3"/>
  <c r="P54" i="3"/>
  <c r="A54" i="3"/>
  <c r="K55" i="3"/>
  <c r="R54" i="3"/>
  <c r="M55" i="3"/>
  <c r="L55" i="3"/>
  <c r="P55" i="3"/>
  <c r="A55" i="3"/>
  <c r="K56" i="3"/>
  <c r="R55" i="3"/>
  <c r="M56" i="3"/>
  <c r="L56" i="3"/>
  <c r="P56" i="3"/>
  <c r="A56" i="3"/>
  <c r="K57" i="3"/>
  <c r="R56" i="3"/>
  <c r="M57" i="3"/>
  <c r="L57" i="3"/>
  <c r="P57" i="3"/>
  <c r="A57" i="3"/>
  <c r="K58" i="3"/>
  <c r="R57" i="3"/>
  <c r="M58" i="3"/>
  <c r="L58" i="3"/>
  <c r="P58" i="3"/>
  <c r="A58" i="3"/>
  <c r="K59" i="3"/>
  <c r="R58" i="3"/>
  <c r="M59" i="3"/>
  <c r="L59" i="3"/>
  <c r="P59" i="3"/>
  <c r="A59" i="3"/>
  <c r="K60" i="3"/>
  <c r="R59" i="3"/>
  <c r="M60" i="3"/>
  <c r="L60" i="3"/>
  <c r="P60" i="3"/>
  <c r="A60" i="3"/>
  <c r="K61" i="3"/>
  <c r="R60" i="3"/>
  <c r="M61" i="3"/>
  <c r="L61" i="3"/>
  <c r="P61" i="3"/>
  <c r="A61" i="3"/>
  <c r="K62" i="3"/>
  <c r="R61" i="3"/>
  <c r="M62" i="3"/>
  <c r="L62" i="3"/>
  <c r="P62" i="3"/>
  <c r="A62" i="3"/>
  <c r="K63" i="3"/>
  <c r="R62" i="3"/>
  <c r="M63" i="3"/>
  <c r="L63" i="3"/>
  <c r="P63" i="3"/>
  <c r="A63" i="3"/>
  <c r="K64" i="3"/>
  <c r="R63" i="3"/>
  <c r="M64" i="3"/>
  <c r="L64" i="3"/>
  <c r="P64" i="3"/>
  <c r="A64" i="3"/>
  <c r="K65" i="3"/>
  <c r="R64" i="3"/>
  <c r="M65" i="3"/>
  <c r="L65" i="3"/>
  <c r="P65" i="3"/>
  <c r="A65" i="3"/>
  <c r="K66" i="3"/>
  <c r="R65" i="3"/>
  <c r="M66" i="3"/>
  <c r="L66" i="3"/>
  <c r="P66" i="3"/>
  <c r="A66" i="3"/>
  <c r="K67" i="3"/>
  <c r="R66" i="3"/>
  <c r="M67" i="3"/>
  <c r="L67" i="3"/>
  <c r="P67" i="3"/>
  <c r="A67" i="3"/>
  <c r="K68" i="3"/>
  <c r="R67" i="3"/>
  <c r="M68" i="3"/>
  <c r="L68" i="3"/>
  <c r="P68" i="3"/>
  <c r="A68" i="3"/>
  <c r="K69" i="3"/>
  <c r="R68" i="3"/>
  <c r="M69" i="3"/>
  <c r="L69" i="3"/>
  <c r="P69" i="3"/>
  <c r="A69" i="3"/>
  <c r="K70" i="3"/>
  <c r="R69" i="3"/>
  <c r="M70" i="3"/>
  <c r="L70" i="3"/>
  <c r="P70" i="3"/>
  <c r="A70" i="3"/>
  <c r="K71" i="3"/>
  <c r="R70" i="3"/>
  <c r="M71" i="3"/>
  <c r="L71" i="3"/>
  <c r="P71" i="3"/>
  <c r="A71" i="3"/>
  <c r="K72" i="3"/>
  <c r="R71" i="3"/>
  <c r="M72" i="3"/>
  <c r="L72" i="3"/>
  <c r="P72" i="3"/>
  <c r="A72" i="3"/>
  <c r="K73" i="3"/>
  <c r="R72" i="3"/>
  <c r="M73" i="3"/>
  <c r="L73" i="3"/>
  <c r="P73" i="3"/>
  <c r="A73" i="3"/>
  <c r="K74" i="3"/>
  <c r="R73" i="3"/>
  <c r="M74" i="3"/>
  <c r="L74" i="3"/>
  <c r="P74" i="3"/>
  <c r="A74" i="3"/>
  <c r="K75" i="3"/>
  <c r="R74" i="3"/>
  <c r="M75" i="3"/>
  <c r="L75" i="3"/>
  <c r="P75" i="3"/>
  <c r="A75" i="3"/>
  <c r="K76" i="3"/>
  <c r="R75" i="3"/>
  <c r="M76" i="3"/>
  <c r="L76" i="3"/>
  <c r="P76" i="3"/>
  <c r="A76" i="3"/>
  <c r="K77" i="3"/>
  <c r="R76" i="3"/>
  <c r="M77" i="3"/>
  <c r="L77" i="3"/>
  <c r="P77" i="3"/>
  <c r="A77" i="3"/>
  <c r="K78" i="3"/>
  <c r="R77" i="3"/>
  <c r="M78" i="3"/>
  <c r="L78" i="3"/>
  <c r="P78" i="3"/>
  <c r="A78" i="3"/>
  <c r="K79" i="3"/>
  <c r="R78" i="3"/>
  <c r="M79" i="3"/>
  <c r="L79" i="3"/>
  <c r="P79" i="3"/>
  <c r="A79" i="3"/>
  <c r="K80" i="3"/>
  <c r="R79" i="3"/>
  <c r="M80" i="3"/>
  <c r="L80" i="3"/>
  <c r="P80" i="3"/>
  <c r="A80" i="3"/>
  <c r="K81" i="3"/>
  <c r="R80" i="3"/>
  <c r="M81" i="3"/>
  <c r="L81" i="3"/>
  <c r="P81" i="3"/>
  <c r="A81" i="3"/>
  <c r="K82" i="3"/>
  <c r="R81" i="3"/>
  <c r="M82" i="3"/>
  <c r="L82" i="3"/>
  <c r="P82" i="3"/>
  <c r="A82" i="3"/>
  <c r="K83" i="3"/>
  <c r="R82" i="3"/>
  <c r="M83" i="3"/>
  <c r="L83" i="3"/>
  <c r="P83" i="3"/>
  <c r="A83" i="3"/>
  <c r="K84" i="3"/>
  <c r="R83" i="3"/>
  <c r="M84" i="3"/>
  <c r="L84" i="3"/>
  <c r="P84" i="3"/>
  <c r="A84" i="3"/>
  <c r="K85" i="3"/>
  <c r="R84" i="3"/>
  <c r="M85" i="3"/>
  <c r="L85" i="3"/>
  <c r="P85" i="3"/>
  <c r="A85" i="3"/>
  <c r="K86" i="3"/>
  <c r="R85" i="3"/>
  <c r="M86" i="3"/>
  <c r="L86" i="3"/>
  <c r="P86" i="3"/>
  <c r="A86" i="3"/>
  <c r="K87" i="3"/>
  <c r="R86" i="3"/>
  <c r="M87" i="3"/>
  <c r="L87" i="3"/>
  <c r="P87" i="3"/>
  <c r="A87" i="3"/>
  <c r="K88" i="3"/>
  <c r="R87" i="3"/>
  <c r="M88" i="3"/>
  <c r="L88" i="3"/>
  <c r="P88" i="3"/>
  <c r="A88" i="3"/>
  <c r="K89" i="3"/>
  <c r="R88" i="3"/>
  <c r="M89" i="3"/>
  <c r="L89" i="3"/>
  <c r="P89" i="3"/>
  <c r="A89" i="3"/>
  <c r="K90" i="3"/>
  <c r="R89" i="3"/>
  <c r="M90" i="3"/>
  <c r="L90" i="3"/>
  <c r="P90" i="3"/>
  <c r="A90" i="3"/>
  <c r="K91" i="3"/>
  <c r="R90" i="3"/>
  <c r="M91" i="3"/>
  <c r="L91" i="3"/>
  <c r="P91" i="3"/>
  <c r="A91" i="3"/>
  <c r="K92" i="3"/>
  <c r="R91" i="3"/>
  <c r="M92" i="3"/>
  <c r="L92" i="3"/>
  <c r="P92" i="3"/>
  <c r="A92" i="3"/>
  <c r="K93" i="3"/>
  <c r="R92" i="3"/>
  <c r="M93" i="3"/>
  <c r="L93" i="3"/>
  <c r="P93" i="3"/>
  <c r="A93" i="3"/>
  <c r="K94" i="3"/>
  <c r="R93" i="3"/>
  <c r="M94" i="3"/>
  <c r="L94" i="3"/>
  <c r="P94" i="3"/>
  <c r="A94" i="3"/>
  <c r="K95" i="3"/>
  <c r="R94" i="3"/>
  <c r="M95" i="3"/>
  <c r="L95" i="3"/>
  <c r="P95" i="3"/>
  <c r="A95" i="3"/>
  <c r="K96" i="3"/>
  <c r="R95" i="3"/>
  <c r="M96" i="3"/>
  <c r="L96" i="3"/>
  <c r="P96" i="3"/>
  <c r="A96" i="3"/>
  <c r="K97" i="3"/>
  <c r="R96" i="3"/>
  <c r="M97" i="3"/>
  <c r="L97" i="3"/>
  <c r="P97" i="3"/>
  <c r="A97" i="3"/>
  <c r="K98" i="3"/>
  <c r="R97" i="3"/>
  <c r="M98" i="3"/>
  <c r="L98" i="3"/>
  <c r="P98" i="3"/>
  <c r="A98" i="3"/>
  <c r="K99" i="3"/>
  <c r="R98" i="3"/>
  <c r="M99" i="3"/>
  <c r="L99" i="3"/>
  <c r="P99" i="3"/>
  <c r="A99" i="3"/>
  <c r="K100" i="3"/>
  <c r="R99" i="3"/>
  <c r="M100" i="3"/>
  <c r="L100" i="3"/>
  <c r="P100" i="3"/>
  <c r="A100" i="3"/>
  <c r="K101" i="3"/>
  <c r="R100" i="3"/>
  <c r="M101" i="3"/>
  <c r="L101" i="3"/>
  <c r="P101" i="3"/>
  <c r="A101" i="3"/>
  <c r="K102" i="3"/>
  <c r="R101" i="3"/>
  <c r="M102" i="3"/>
  <c r="L102" i="3"/>
  <c r="P102" i="3"/>
  <c r="A102" i="3"/>
  <c r="K103" i="3"/>
  <c r="R102" i="3"/>
  <c r="M103" i="3"/>
  <c r="L103" i="3"/>
  <c r="P103" i="3"/>
  <c r="A103" i="3"/>
  <c r="K104" i="3"/>
  <c r="R103" i="3"/>
  <c r="M104" i="3"/>
  <c r="L104" i="3"/>
  <c r="P104" i="3"/>
  <c r="A104" i="3"/>
  <c r="N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5" i="3"/>
  <c r="R104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K5" i="3"/>
  <c r="Q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N6" i="3"/>
  <c r="N104" i="3"/>
</calcChain>
</file>

<file path=xl/sharedStrings.xml><?xml version="1.0" encoding="utf-8"?>
<sst xmlns="http://schemas.openxmlformats.org/spreadsheetml/2006/main" count="23" uniqueCount="22">
  <si>
    <t>sample</t>
  </si>
  <si>
    <t>r</t>
  </si>
  <si>
    <t>r amp</t>
  </si>
  <si>
    <t>r freq</t>
  </si>
  <si>
    <t>q.i</t>
  </si>
  <si>
    <t>q.i'</t>
  </si>
  <si>
    <t>dist freq (# of cycles)</t>
  </si>
  <si>
    <t>q.i' Stability (Max =1)</t>
  </si>
  <si>
    <t>gain</t>
  </si>
  <si>
    <t>slow</t>
  </si>
  <si>
    <t>x.1</t>
  </si>
  <si>
    <t>x.2</t>
  </si>
  <si>
    <t>x.1 Coeffcient</t>
  </si>
  <si>
    <t>x.2 Coefficient</t>
  </si>
  <si>
    <t>p=k*q.i</t>
  </si>
  <si>
    <t>Perceptual Coefficient (k)</t>
  </si>
  <si>
    <t>dist (x.1) amp</t>
  </si>
  <si>
    <t>Control System Parameters</t>
  </si>
  <si>
    <t>Controller's q.i</t>
  </si>
  <si>
    <t>Observer's q.i (q.i')</t>
  </si>
  <si>
    <t>Observer's q.i'</t>
  </si>
  <si>
    <t>q.i Stability (Max 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</si>
</sst>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Verdana"/>
    </font>
    <font>
      <sz val="11"/>
      <name val="Arial"/>
      <family val="2"/>
    </font>
    <font>
      <sz val="11"/>
      <name val="Verdana"/>
      <family val="2"/>
    </font>
    <font>
      <sz val="11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CE82A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499984740745262"/>
        </patternFill>
      </fill>
    </dxf>
    <dxf>
      <fill>
        <patternFill>
          <bgColor theme="8" tint="0.79998168889431442"/>
        </patternFill>
      </fill>
    </dxf>
  </dxfs>
  <tableStyles count="0" defaultTableStyle="TableStyleMedium9"/>
  <colors>
    <mruColors>
      <color rgb="FF5CE8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6041280535742"/>
          <c:y val="2.5571647160555839E-2"/>
          <c:w val="0.78965674626660454"/>
          <c:h val="0.86610782942342568"/>
        </c:manualLayout>
      </c:layout>
      <c:lineChart>
        <c:grouping val="standard"/>
        <c:varyColors val="0"/>
        <c:ser>
          <c:idx val="0"/>
          <c:order val="0"/>
          <c:tx>
            <c:strRef>
              <c:f>' Model'!$N$4</c:f>
              <c:strCache>
                <c:ptCount val="1"/>
                <c:pt idx="0">
                  <c:v>q.i = -0.20 * x.1 + 0.90 * x.2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 Model'!$N$8:$N$104</c:f>
              <c:numCache>
                <c:formatCode>0.0</c:formatCode>
                <c:ptCount val="97"/>
                <c:pt idx="0">
                  <c:v>2.7061021432393657</c:v>
                </c:pt>
                <c:pt idx="1">
                  <c:v>2.7218510850742077</c:v>
                </c:pt>
                <c:pt idx="2">
                  <c:v>2.7396872637101941</c:v>
                </c:pt>
                <c:pt idx="3">
                  <c:v>2.7609486659207585</c:v>
                </c:pt>
                <c:pt idx="4">
                  <c:v>2.7854457218719593</c:v>
                </c:pt>
                <c:pt idx="5">
                  <c:v>2.8128052151246727</c:v>
                </c:pt>
                <c:pt idx="6">
                  <c:v>2.8425968513048536</c:v>
                </c:pt>
                <c:pt idx="7">
                  <c:v>2.8743509055464695</c:v>
                </c:pt>
                <c:pt idx="8">
                  <c:v>2.9075666078516926</c:v>
                </c:pt>
                <c:pt idx="9">
                  <c:v>2.9417201284973755</c:v>
                </c:pt>
                <c:pt idx="10">
                  <c:v>2.9762728470467721</c:v>
                </c:pt>
                <c:pt idx="11">
                  <c:v>3.010679847413869</c:v>
                </c:pt>
                <c:pt idx="12">
                  <c:v>3.0443985115652086</c:v>
                </c:pt>
                <c:pt idx="13">
                  <c:v>3.0768970769217718</c:v>
                </c:pt>
                <c:pt idx="14">
                  <c:v>3.1076630225588611</c:v>
                </c:pt>
                <c:pt idx="15">
                  <c:v>3.1362111519536766</c:v>
                </c:pt>
                <c:pt idx="16">
                  <c:v>3.1620912448114042</c:v>
                </c:pt>
                <c:pt idx="17">
                  <c:v>3.1848951572962423</c:v>
                </c:pt>
                <c:pt idx="18">
                  <c:v>3.2042632586926416</c:v>
                </c:pt>
                <c:pt idx="19">
                  <c:v>3.2198901029869593</c:v>
                </c:pt>
                <c:pt idx="20">
                  <c:v>3.2315292459254268</c:v>
                </c:pt>
                <c:pt idx="21">
                  <c:v>3.2389971315806978</c:v>
                </c:pt>
                <c:pt idx="22">
                  <c:v>3.2421759871335807</c:v>
                </c:pt>
                <c:pt idx="23">
                  <c:v>3.2410156802176338</c:v>
                </c:pt>
                <c:pt idx="24">
                  <c:v>3.2355345095351788</c:v>
                </c:pt>
                <c:pt idx="25">
                  <c:v>3.2258189162763409</c:v>
                </c:pt>
                <c:pt idx="26">
                  <c:v>3.2120221208921214</c:v>
                </c:pt>
                <c:pt idx="27">
                  <c:v>3.1943617067204526</c:v>
                </c:pt>
                <c:pt idx="28">
                  <c:v>3.1731161885727559</c:v>
                </c:pt>
                <c:pt idx="29">
                  <c:v>3.1486206203964082</c:v>
                </c:pt>
                <c:pt idx="30">
                  <c:v>3.1212613112827476</c:v>
                </c:pt>
                <c:pt idx="31">
                  <c:v>3.091469733152215</c:v>
                </c:pt>
                <c:pt idx="32">
                  <c:v>3.0597157161959077</c:v>
                </c:pt>
                <c:pt idx="33">
                  <c:v>3.026500039385283</c:v>
                </c:pt>
                <c:pt idx="34">
                  <c:v>2.9923465329019727</c:v>
                </c:pt>
                <c:pt idx="35">
                  <c:v>2.9577938170368276</c:v>
                </c:pt>
                <c:pt idx="36">
                  <c:v>2.9233868078404983</c:v>
                </c:pt>
                <c:pt idx="37">
                  <c:v>2.8896681234863104</c:v>
                </c:pt>
                <c:pt idx="38">
                  <c:v>2.8571695268719508</c:v>
                </c:pt>
                <c:pt idx="39">
                  <c:v>2.8264035394150739</c:v>
                </c:pt>
                <c:pt idx="40">
                  <c:v>2.7978553582980044</c:v>
                </c:pt>
                <c:pt idx="41">
                  <c:v>2.7719752046312451</c:v>
                </c:pt>
                <c:pt idx="42">
                  <c:v>2.7491712232095891</c:v>
                </c:pt>
                <c:pt idx="43">
                  <c:v>2.7298030458357596</c:v>
                </c:pt>
                <c:pt idx="44">
                  <c:v>2.7141761197216092</c:v>
                </c:pt>
                <c:pt idx="45">
                  <c:v>2.7025368904112472</c:v>
                </c:pt>
                <c:pt idx="46">
                  <c:v>2.6950689151941591</c:v>
                </c:pt>
                <c:pt idx="47">
                  <c:v>2.6918899683019735</c:v>
                </c:pt>
                <c:pt idx="48">
                  <c:v>2.6930501835416085</c:v>
                </c:pt>
                <c:pt idx="49">
                  <c:v>2.6985312636565246</c:v>
                </c:pt>
                <c:pt idx="50">
                  <c:v>2.7082467688849059</c:v>
                </c:pt>
                <c:pt idx="51">
                  <c:v>2.722043480164035</c:v>
                </c:pt>
                <c:pt idx="52">
                  <c:v>2.739703815482371</c:v>
                </c:pt>
                <c:pt idx="53">
                  <c:v>2.7609492612720477</c:v>
                </c:pt>
                <c:pt idx="54">
                  <c:v>2.7854447647268206</c:v>
                </c:pt>
                <c:pt idx="55">
                  <c:v>2.8128040177760472</c:v>
                </c:pt>
                <c:pt idx="56">
                  <c:v>2.84259554938345</c:v>
                </c:pt>
                <c:pt idx="57">
                  <c:v>2.8743495300916351</c:v>
                </c:pt>
                <c:pt idx="58">
                  <c:v>2.9075651815007957</c:v>
                </c:pt>
                <c:pt idx="59">
                  <c:v>2.9417186738298922</c:v>
                </c:pt>
                <c:pt idx="60">
                  <c:v>2.9762713870112996</c:v>
                </c:pt>
                <c:pt idx="61">
                  <c:v>3.0106784050366882</c:v>
                </c:pt>
                <c:pt idx="62">
                  <c:v>3.044397109593493</c:v>
                </c:pt>
                <c:pt idx="63">
                  <c:v>3.0768957374654198</c:v>
                </c:pt>
                <c:pt idx="64">
                  <c:v>3.1076617667418684</c:v>
                </c:pt>
                <c:pt idx="65">
                  <c:v>3.1362099995809891</c:v>
                </c:pt>
                <c:pt idx="66">
                  <c:v>3.1620902140566001</c:v>
                </c:pt>
                <c:pt idx="67">
                  <c:v>3.1848942644149143</c:v>
                </c:pt>
                <c:pt idx="68">
                  <c:v>3.2042625177660367</c:v>
                </c:pt>
                <c:pt idx="69">
                  <c:v>3.2198895256999065</c:v>
                </c:pt>
                <c:pt idx="70">
                  <c:v>3.2315288413820848</c:v>
                </c:pt>
                <c:pt idx="71">
                  <c:v>3.2389969061609376</c:v>
                </c:pt>
                <c:pt idx="72">
                  <c:v>3.2421759443924003</c:v>
                </c:pt>
                <c:pt idx="73">
                  <c:v>3.2410158208290873</c:v>
                </c:pt>
                <c:pt idx="74">
                  <c:v>3.2355348312817491</c:v>
                </c:pt>
                <c:pt idx="75">
                  <c:v>3.2258194140838912</c:v>
                </c:pt>
                <c:pt idx="76">
                  <c:v>3.2120227869099498</c:v>
                </c:pt>
                <c:pt idx="77">
                  <c:v>3.1943625304450736</c:v>
                </c:pt>
                <c:pt idx="78">
                  <c:v>3.1731171570135634</c:v>
                </c:pt>
                <c:pt idx="79">
                  <c:v>3.1486217182805385</c:v>
                </c:pt>
                <c:pt idx="80">
                  <c:v>3.1212625212959413</c:v>
                </c:pt>
                <c:pt idx="81">
                  <c:v>3.0914710362118747</c:v>
                </c:pt>
                <c:pt idx="82">
                  <c:v>3.0597170917520362</c:v>
                </c:pt>
                <c:pt idx="83">
                  <c:v>3.026501465744575</c:v>
                </c:pt>
                <c:pt idx="84">
                  <c:v>2.9923479875699304</c:v>
                </c:pt>
                <c:pt idx="85">
                  <c:v>2.9577952770725062</c:v>
                </c:pt>
                <c:pt idx="86">
                  <c:v>2.9233882502183013</c:v>
                </c:pt>
                <c:pt idx="87">
                  <c:v>2.8896695254591158</c:v>
                </c:pt>
                <c:pt idx="88">
                  <c:v>2.8571708663298478</c:v>
                </c:pt>
                <c:pt idx="89">
                  <c:v>2.826404795234049</c:v>
                </c:pt>
                <c:pt idx="90">
                  <c:v>2.7978565106730713</c:v>
                </c:pt>
                <c:pt idx="91">
                  <c:v>2.7719762353887933</c:v>
                </c:pt>
                <c:pt idx="92">
                  <c:v>2.7491721160939901</c:v>
                </c:pt>
                <c:pt idx="93">
                  <c:v>2.7298037867657095</c:v>
                </c:pt>
                <c:pt idx="94">
                  <c:v>2.7141766970122161</c:v>
                </c:pt>
                <c:pt idx="95">
                  <c:v>2.7025372949583151</c:v>
                </c:pt>
                <c:pt idx="96">
                  <c:v>2.6950691406177514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Model'!$O$4</c:f>
              <c:strCache>
                <c:ptCount val="1"/>
                <c:pt idx="0">
                  <c:v>q.i' = 0.50 * x.1 + 0.50 * x.2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val>
            <c:numRef>
              <c:f>' Model'!$O$8:$O$104</c:f>
              <c:numCache>
                <c:formatCode>0.00</c:formatCode>
                <c:ptCount val="97"/>
                <c:pt idx="0">
                  <c:v>4.4474380365149235</c:v>
                </c:pt>
                <c:pt idx="1">
                  <c:v>5.1041578540734314</c:v>
                </c:pt>
                <c:pt idx="2">
                  <c:v>5.7053890678618053</c:v>
                </c:pt>
                <c:pt idx="3">
                  <c:v>6.2425495148609871</c:v>
                </c:pt>
                <c:pt idx="4">
                  <c:v>6.7072488319042698</c:v>
                </c:pt>
                <c:pt idx="5">
                  <c:v>7.0921657322587563</c:v>
                </c:pt>
                <c:pt idx="6">
                  <c:v>7.3912305125147473</c:v>
                </c:pt>
                <c:pt idx="7">
                  <c:v>7.5997268094145909</c:v>
                </c:pt>
                <c:pt idx="8">
                  <c:v>7.7143665226659373</c:v>
                </c:pt>
                <c:pt idx="9">
                  <c:v>7.7333417190366234</c:v>
                </c:pt>
                <c:pt idx="10">
                  <c:v>7.6563531488925474</c:v>
                </c:pt>
                <c:pt idx="11">
                  <c:v>7.4846149659310868</c:v>
                </c:pt>
                <c:pt idx="12">
                  <c:v>7.2208355793199388</c:v>
                </c:pt>
                <c:pt idx="13">
                  <c:v>6.8691749405418792</c:v>
                </c:pt>
                <c:pt idx="14">
                  <c:v>6.4351789385858194</c:v>
                </c:pt>
                <c:pt idx="15">
                  <c:v>5.9256919381120827</c:v>
                </c:pt>
                <c:pt idx="16">
                  <c:v>5.3487488399151886</c:v>
                </c:pt>
                <c:pt idx="17">
                  <c:v>4.7134483659522965</c:v>
                </c:pt>
                <c:pt idx="18">
                  <c:v>4.0298095673047003</c:v>
                </c:pt>
                <c:pt idx="19">
                  <c:v>3.3086138180237783</c:v>
                </c:pt>
                <c:pt idx="20">
                  <c:v>2.5612347867085581</c:v>
                </c:pt>
                <c:pt idx="21">
                  <c:v>1.799459067260236</c:v>
                </c:pt>
                <c:pt idx="22">
                  <c:v>1.0353002975689889</c:v>
                </c:pt>
                <c:pt idx="23">
                  <c:v>0.28080969758747942</c:v>
                </c:pt>
                <c:pt idx="24">
                  <c:v>-0.45211398528619418</c:v>
                </c:pt>
                <c:pt idx="25">
                  <c:v>-1.151912126246359</c:v>
                </c:pt>
                <c:pt idx="26">
                  <c:v>-1.8075485091901931</c:v>
                </c:pt>
                <c:pt idx="27">
                  <c:v>-2.4086833741447586</c:v>
                </c:pt>
                <c:pt idx="28">
                  <c:v>-2.9458364811833242</c:v>
                </c:pt>
                <c:pt idx="29">
                  <c:v>-3.4105366192200197</c:v>
                </c:pt>
                <c:pt idx="30">
                  <c:v>-3.7954552018437018</c:v>
                </c:pt>
                <c:pt idx="31">
                  <c:v>-4.0945218433085602</c:v>
                </c:pt>
                <c:pt idx="32">
                  <c:v>-4.3030200919821029</c:v>
                </c:pt>
                <c:pt idx="33">
                  <c:v>-4.4176618114793644</c:v>
                </c:pt>
                <c:pt idx="34">
                  <c:v>-4.4366390364504573</c:v>
                </c:pt>
                <c:pt idx="35">
                  <c:v>-4.3596524852260634</c:v>
                </c:pt>
                <c:pt idx="36">
                  <c:v>-4.1879162796601772</c:v>
                </c:pt>
                <c:pt idx="37">
                  <c:v>-3.9241387977354885</c:v>
                </c:pt>
                <c:pt idx="38">
                  <c:v>-3.572479960896747</c:v>
                </c:pt>
                <c:pt idx="39">
                  <c:v>-3.1384856297152517</c:v>
                </c:pt>
                <c:pt idx="40">
                  <c:v>-2.6290001425022558</c:v>
                </c:pt>
                <c:pt idx="41">
                  <c:v>-2.0520583761872975</c:v>
                </c:pt>
                <c:pt idx="42">
                  <c:v>-1.4167590317229903</c:v>
                </c:pt>
                <c:pt idx="43">
                  <c:v>-0.73312114237779658</c:v>
                </c:pt>
                <c:pt idx="44">
                  <c:v>-1.1926067862876311E-2</c:v>
                </c:pt>
                <c:pt idx="45">
                  <c:v>0.73545253386419218</c:v>
                </c:pt>
                <c:pt idx="46">
                  <c:v>1.4972280756770586</c:v>
                </c:pt>
                <c:pt idx="47">
                  <c:v>2.2613869224869614</c:v>
                </c:pt>
                <c:pt idx="48">
                  <c:v>3.0158778531250254</c:v>
                </c:pt>
                <c:pt idx="49">
                  <c:v>3.7488021149785209</c:v>
                </c:pt>
                <c:pt idx="50">
                  <c:v>4.4486010741109263</c:v>
                </c:pt>
                <c:pt idx="51">
                  <c:v>5.1042385015163791</c:v>
                </c:pt>
                <c:pt idx="52">
                  <c:v>5.7053746207501774</c:v>
                </c:pt>
                <c:pt idx="53">
                  <c:v>6.2425291721049048</c:v>
                </c:pt>
                <c:pt idx="54">
                  <c:v>6.7072309217169908</c:v>
                </c:pt>
                <c:pt idx="55">
                  <c:v>7.0921512577598271</c:v>
                </c:pt>
                <c:pt idx="56">
                  <c:v>7.3912197668351922</c:v>
                </c:pt>
                <c:pt idx="57">
                  <c:v>7.5997199678573004</c:v>
                </c:pt>
                <c:pt idx="58">
                  <c:v>7.7143636936515403</c:v>
                </c:pt>
                <c:pt idx="59">
                  <c:v>7.7333429472275732</c:v>
                </c:pt>
                <c:pt idx="60">
                  <c:v>7.6563584149238277</c:v>
                </c:pt>
                <c:pt idx="61">
                  <c:v>7.4846241867547629</c:v>
                </c:pt>
                <c:pt idx="62">
                  <c:v>7.2208486095183924</c:v>
                </c:pt>
                <c:pt idx="63">
                  <c:v>6.8691915746214471</c:v>
                </c:pt>
                <c:pt idx="64">
                  <c:v>6.4351989142175707</c:v>
                </c:pt>
                <c:pt idx="65">
                  <c:v>5.9257149402689056</c:v>
                </c:pt>
                <c:pt idx="66">
                  <c:v>5.3487745058399447</c:v>
                </c:pt>
                <c:pt idx="67">
                  <c:v>4.7134762908786936</c:v>
                </c:pt>
                <c:pt idx="68">
                  <c:v>4.0298393108407122</c:v>
                </c:pt>
                <c:pt idx="69">
                  <c:v>3.3086449110968781</c:v>
                </c:pt>
                <c:pt idx="70">
                  <c:v>2.5612667389632229</c:v>
                </c:pt>
                <c:pt idx="71">
                  <c:v>1.7994913747911707</c:v>
                </c:pt>
                <c:pt idx="72">
                  <c:v>1.0353324508679989</c:v>
                </c:pt>
                <c:pt idx="73">
                  <c:v>0.28084118957868998</c:v>
                </c:pt>
                <c:pt idx="74">
                  <c:v>-0.45208365124946903</c:v>
                </c:pt>
                <c:pt idx="75">
                  <c:v>-1.1518834285491841</c:v>
                </c:pt>
                <c:pt idx="76">
                  <c:v>-1.8075219004116394</c:v>
                </c:pt>
                <c:pt idx="77">
                  <c:v>-2.4086592739204424</c:v>
                </c:pt>
                <c:pt idx="78">
                  <c:v>-2.9458152695875435</c:v>
                </c:pt>
                <c:pt idx="79">
                  <c:v>-3.4105186307717443</c:v>
                </c:pt>
                <c:pt idx="80">
                  <c:v>-3.7954407202310305</c:v>
                </c:pt>
                <c:pt idx="81">
                  <c:v>-4.0945110969147906</c:v>
                </c:pt>
                <c:pt idx="82">
                  <c:v>-4.3030132502839988</c:v>
                </c:pt>
                <c:pt idx="83">
                  <c:v>-4.4176589823744088</c:v>
                </c:pt>
                <c:pt idx="84">
                  <c:v>-4.4366402645552512</c:v>
                </c:pt>
                <c:pt idx="85">
                  <c:v>-4.3596577511726942</c:v>
                </c:pt>
                <c:pt idx="86">
                  <c:v>-4.1879255004016596</c:v>
                </c:pt>
                <c:pt idx="87">
                  <c:v>-3.924151827855467</c:v>
                </c:pt>
                <c:pt idx="88">
                  <c:v>-3.5724965949027889</c:v>
                </c:pt>
                <c:pt idx="89">
                  <c:v>-3.1385056052795925</c:v>
                </c:pt>
                <c:pt idx="90">
                  <c:v>-2.6290231445988392</c:v>
                </c:pt>
                <c:pt idx="91">
                  <c:v>-2.0520840420599282</c:v>
                </c:pt>
                <c:pt idx="92">
                  <c:v>-1.4167869566062234</c:v>
                </c:pt>
                <c:pt idx="93">
                  <c:v>-0.73315088588028243</c:v>
                </c:pt>
                <c:pt idx="94">
                  <c:v>-1.1957160912590359E-2</c:v>
                </c:pt>
                <c:pt idx="95">
                  <c:v>0.73542058162238921</c:v>
                </c:pt>
                <c:pt idx="96">
                  <c:v>1.4971957681482477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Model'!$R$4</c:f>
              <c:strCache>
                <c:ptCount val="1"/>
                <c:pt idx="0">
                  <c:v>p=k*q.i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</c:spPr>
          </c:marker>
          <c:val>
            <c:numRef>
              <c:f>' Model'!$R$7:$R$104</c:f>
              <c:numCache>
                <c:formatCode>0.0</c:formatCode>
                <c:ptCount val="98"/>
                <c:pt idx="0">
                  <c:v>0.26746968803320248</c:v>
                </c:pt>
                <c:pt idx="1">
                  <c:v>0.27061021432393656</c:v>
                </c:pt>
                <c:pt idx="2">
                  <c:v>0.27218510850742078</c:v>
                </c:pt>
                <c:pt idx="3">
                  <c:v>0.27396872637101943</c:v>
                </c:pt>
                <c:pt idx="4">
                  <c:v>0.27609486659207588</c:v>
                </c:pt>
                <c:pt idx="5">
                  <c:v>0.27854457218719592</c:v>
                </c:pt>
                <c:pt idx="6">
                  <c:v>0.2812805215124673</c:v>
                </c:pt>
                <c:pt idx="7">
                  <c:v>0.28425968513048538</c:v>
                </c:pt>
                <c:pt idx="8">
                  <c:v>0.28743509055464694</c:v>
                </c:pt>
                <c:pt idx="9">
                  <c:v>0.29075666078516926</c:v>
                </c:pt>
                <c:pt idx="10">
                  <c:v>0.29417201284973754</c:v>
                </c:pt>
                <c:pt idx="11">
                  <c:v>0.2976272847046772</c:v>
                </c:pt>
                <c:pt idx="12">
                  <c:v>0.30106798474138691</c:v>
                </c:pt>
                <c:pt idx="13">
                  <c:v>0.30443985115652089</c:v>
                </c:pt>
                <c:pt idx="14">
                  <c:v>0.30768970769217718</c:v>
                </c:pt>
                <c:pt idx="15">
                  <c:v>0.31076630225588614</c:v>
                </c:pt>
                <c:pt idx="16">
                  <c:v>0.31362111519536767</c:v>
                </c:pt>
                <c:pt idx="17">
                  <c:v>0.31620912448114047</c:v>
                </c:pt>
                <c:pt idx="18">
                  <c:v>0.31848951572962425</c:v>
                </c:pt>
                <c:pt idx="19">
                  <c:v>0.32042632586926417</c:v>
                </c:pt>
                <c:pt idx="20">
                  <c:v>0.32198901029869598</c:v>
                </c:pt>
                <c:pt idx="21">
                  <c:v>0.32315292459254269</c:v>
                </c:pt>
                <c:pt idx="22">
                  <c:v>0.32389971315806981</c:v>
                </c:pt>
                <c:pt idx="23">
                  <c:v>0.32421759871335809</c:v>
                </c:pt>
                <c:pt idx="24">
                  <c:v>0.32410156802176338</c:v>
                </c:pt>
                <c:pt idx="25">
                  <c:v>0.3235534509535179</c:v>
                </c:pt>
                <c:pt idx="26">
                  <c:v>0.32258189162763412</c:v>
                </c:pt>
                <c:pt idx="27">
                  <c:v>0.32120221208921218</c:v>
                </c:pt>
                <c:pt idx="28">
                  <c:v>0.31943617067204527</c:v>
                </c:pt>
                <c:pt idx="29">
                  <c:v>0.3173116188572756</c:v>
                </c:pt>
                <c:pt idx="30">
                  <c:v>0.31486206203964084</c:v>
                </c:pt>
                <c:pt idx="31">
                  <c:v>0.31212613112827481</c:v>
                </c:pt>
                <c:pt idx="32">
                  <c:v>0.30914697331522151</c:v>
                </c:pt>
                <c:pt idx="33">
                  <c:v>0.30597157161959077</c:v>
                </c:pt>
                <c:pt idx="34">
                  <c:v>0.30265000393852831</c:v>
                </c:pt>
                <c:pt idx="35">
                  <c:v>0.29923465329019727</c:v>
                </c:pt>
                <c:pt idx="36">
                  <c:v>0.29577938170368279</c:v>
                </c:pt>
                <c:pt idx="37">
                  <c:v>0.29233868078404984</c:v>
                </c:pt>
                <c:pt idx="38">
                  <c:v>0.28896681234863103</c:v>
                </c:pt>
                <c:pt idx="39">
                  <c:v>0.2857169526871951</c:v>
                </c:pt>
                <c:pt idx="40">
                  <c:v>0.28264035394150738</c:v>
                </c:pt>
                <c:pt idx="41">
                  <c:v>0.27978553582980042</c:v>
                </c:pt>
                <c:pt idx="42">
                  <c:v>0.27719752046312451</c:v>
                </c:pt>
                <c:pt idx="43">
                  <c:v>0.27491712232095894</c:v>
                </c:pt>
                <c:pt idx="44">
                  <c:v>0.27298030458357597</c:v>
                </c:pt>
                <c:pt idx="45">
                  <c:v>0.27141761197216091</c:v>
                </c:pt>
                <c:pt idx="46">
                  <c:v>0.27025368904112473</c:v>
                </c:pt>
                <c:pt idx="47">
                  <c:v>0.26950689151941593</c:v>
                </c:pt>
                <c:pt idx="48">
                  <c:v>0.26918899683019737</c:v>
                </c:pt>
                <c:pt idx="49">
                  <c:v>0.26930501835416087</c:v>
                </c:pt>
                <c:pt idx="50">
                  <c:v>0.26985312636565245</c:v>
                </c:pt>
                <c:pt idx="51">
                  <c:v>0.2708246768884906</c:v>
                </c:pt>
                <c:pt idx="52">
                  <c:v>0.27220434801640353</c:v>
                </c:pt>
                <c:pt idx="53">
                  <c:v>0.27397038154823711</c:v>
                </c:pt>
                <c:pt idx="54">
                  <c:v>0.27609492612720477</c:v>
                </c:pt>
                <c:pt idx="55">
                  <c:v>0.27854447647268205</c:v>
                </c:pt>
                <c:pt idx="56">
                  <c:v>0.28128040177760472</c:v>
                </c:pt>
                <c:pt idx="57">
                  <c:v>0.28425955493834504</c:v>
                </c:pt>
                <c:pt idx="58">
                  <c:v>0.2874349530091635</c:v>
                </c:pt>
                <c:pt idx="59">
                  <c:v>0.29075651815007958</c:v>
                </c:pt>
                <c:pt idx="60">
                  <c:v>0.29417186738298923</c:v>
                </c:pt>
                <c:pt idx="61">
                  <c:v>0.29762713870112995</c:v>
                </c:pt>
                <c:pt idx="62">
                  <c:v>0.30106784050366886</c:v>
                </c:pt>
                <c:pt idx="63">
                  <c:v>0.3044397109593493</c:v>
                </c:pt>
                <c:pt idx="64">
                  <c:v>0.30768957374654199</c:v>
                </c:pt>
                <c:pt idx="65">
                  <c:v>0.31076617667418688</c:v>
                </c:pt>
                <c:pt idx="66">
                  <c:v>0.31362099995809894</c:v>
                </c:pt>
                <c:pt idx="67">
                  <c:v>0.31620902140566004</c:v>
                </c:pt>
                <c:pt idx="68">
                  <c:v>0.31848942644149147</c:v>
                </c:pt>
                <c:pt idx="69">
                  <c:v>0.32042625177660367</c:v>
                </c:pt>
                <c:pt idx="70">
                  <c:v>0.32198895256999066</c:v>
                </c:pt>
                <c:pt idx="71">
                  <c:v>0.32315288413820853</c:v>
                </c:pt>
                <c:pt idx="72">
                  <c:v>0.3238996906160938</c:v>
                </c:pt>
                <c:pt idx="73">
                  <c:v>0.32421759443924003</c:v>
                </c:pt>
                <c:pt idx="74">
                  <c:v>0.32410158208290873</c:v>
                </c:pt>
                <c:pt idx="75">
                  <c:v>0.32355348312817495</c:v>
                </c:pt>
                <c:pt idx="76">
                  <c:v>0.32258194140838914</c:v>
                </c:pt>
                <c:pt idx="77">
                  <c:v>0.32120227869099499</c:v>
                </c:pt>
                <c:pt idx="78">
                  <c:v>0.3194362530445074</c:v>
                </c:pt>
                <c:pt idx="79">
                  <c:v>0.31731171570135636</c:v>
                </c:pt>
                <c:pt idx="80">
                  <c:v>0.31486217182805387</c:v>
                </c:pt>
                <c:pt idx="81">
                  <c:v>0.31212625212959416</c:v>
                </c:pt>
                <c:pt idx="82">
                  <c:v>0.30914710362118747</c:v>
                </c:pt>
                <c:pt idx="83">
                  <c:v>0.30597170917520367</c:v>
                </c:pt>
                <c:pt idx="84">
                  <c:v>0.30265014657445755</c:v>
                </c:pt>
                <c:pt idx="85">
                  <c:v>0.29923479875699305</c:v>
                </c:pt>
                <c:pt idx="86">
                  <c:v>0.29577952770725063</c:v>
                </c:pt>
                <c:pt idx="87">
                  <c:v>0.29233882502183012</c:v>
                </c:pt>
                <c:pt idx="88">
                  <c:v>0.28896695254591159</c:v>
                </c:pt>
                <c:pt idx="89">
                  <c:v>0.28571708663298478</c:v>
                </c:pt>
                <c:pt idx="90">
                  <c:v>0.28264047952340493</c:v>
                </c:pt>
                <c:pt idx="91">
                  <c:v>0.27978565106730713</c:v>
                </c:pt>
                <c:pt idx="92">
                  <c:v>0.27719762353887933</c:v>
                </c:pt>
                <c:pt idx="93">
                  <c:v>0.27491721160939903</c:v>
                </c:pt>
                <c:pt idx="94">
                  <c:v>0.27298037867657093</c:v>
                </c:pt>
                <c:pt idx="95">
                  <c:v>0.27141766970122161</c:v>
                </c:pt>
                <c:pt idx="96">
                  <c:v>0.27025372949583154</c:v>
                </c:pt>
                <c:pt idx="97">
                  <c:v>0.26950691406177513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95968"/>
        <c:axId val="243398528"/>
      </c:lineChart>
      <c:catAx>
        <c:axId val="24339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(Sample)</a:t>
                </a:r>
              </a:p>
            </c:rich>
          </c:tx>
          <c:layout>
            <c:manualLayout>
              <c:xMode val="edge"/>
              <c:yMode val="edge"/>
              <c:x val="0.4194355896017084"/>
              <c:y val="0.92256425866606873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txPr>
          <a:bodyPr/>
          <a:lstStyle/>
          <a:p>
            <a:pPr>
              <a:defRPr sz="800" baseline="0"/>
            </a:pPr>
            <a:endParaRPr lang="en-US"/>
          </a:p>
        </c:txPr>
        <c:crossAx val="243398528"/>
        <c:crosses val="autoZero"/>
        <c:auto val="1"/>
        <c:lblAlgn val="ctr"/>
        <c:lblOffset val="100"/>
        <c:tickLblSkip val="1"/>
        <c:noMultiLvlLbl val="1"/>
      </c:catAx>
      <c:valAx>
        <c:axId val="243398528"/>
        <c:scaling>
          <c:orientation val="minMax"/>
          <c:max val="50"/>
          <c:min val="-5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State of Controlled Variables</a:t>
                </a:r>
              </a:p>
            </c:rich>
          </c:tx>
          <c:layout>
            <c:manualLayout>
              <c:xMode val="edge"/>
              <c:yMode val="edge"/>
              <c:x val="2.7733155186951863E-2"/>
              <c:y val="6.9646693598652928E-2"/>
            </c:manualLayout>
          </c:layout>
          <c:overlay val="0"/>
        </c:title>
        <c:numFmt formatCode="0.0" sourceLinked="1"/>
        <c:majorTickMark val="out"/>
        <c:minorTickMark val="out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43395968"/>
        <c:crosses val="autoZero"/>
        <c:crossBetween val="between"/>
        <c:majorUnit val="20"/>
      </c:valAx>
      <c:spPr>
        <a:noFill/>
      </c:spPr>
    </c:plotArea>
    <c:legend>
      <c:legendPos val="r"/>
      <c:layout>
        <c:manualLayout>
          <c:xMode val="edge"/>
          <c:yMode val="edge"/>
          <c:x val="7.8270463882418359E-2"/>
          <c:y val="2.8787989354188612E-2"/>
          <c:w val="0.62434849048091057"/>
          <c:h val="0.225380126764307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212726</xdr:colOff>
      <xdr:row>4</xdr:row>
      <xdr:rowOff>24604</xdr:rowOff>
    </xdr:from>
    <xdr:to>
      <xdr:col>8</xdr:col>
      <xdr:colOff>777875</xdr:colOff>
      <xdr:row>21</xdr:row>
      <xdr:rowOff>166686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showWhiteSpace="0" zoomScale="80" zoomScaleNormal="80" workbookViewId="0">
      <selection activeCell="O2" sqref="O2"/>
    </sheetView>
  </sheetViews>
  <sheetFormatPr defaultColWidth="11" defaultRowHeight="14" x14ac:dyDescent="0.3"/>
  <cols>
    <col min="1" max="1" width="9.69140625" style="1" customWidth="1"/>
    <col min="2" max="2" width="9.765625" style="1" customWidth="1"/>
    <col min="3" max="3" width="9.69140625" style="1" customWidth="1"/>
    <col min="4" max="4" width="10.4609375" style="3" customWidth="1"/>
    <col min="5" max="5" width="7.15234375" style="2" customWidth="1"/>
    <col min="6" max="6" width="2.3828125" style="3" customWidth="1"/>
    <col min="7" max="7" width="7.61328125" style="2" customWidth="1"/>
    <col min="8" max="8" width="8.15234375" style="3" customWidth="1"/>
    <col min="9" max="9" width="10.07421875" style="2" customWidth="1"/>
    <col min="10" max="10" width="7.23046875" style="1" customWidth="1"/>
    <col min="11" max="11" width="8.3046875" style="1" customWidth="1"/>
    <col min="12" max="12" width="7.23046875" style="1" customWidth="1"/>
    <col min="13" max="13" width="9.69140625" style="8" customWidth="1"/>
    <col min="14" max="14" width="7" style="1" customWidth="1"/>
    <col min="15" max="21" width="9.69140625" style="1" customWidth="1"/>
    <col min="22" max="16384" width="11" style="1"/>
  </cols>
  <sheetData>
    <row r="1" spans="1:18" ht="27" customHeight="1" thickBot="1" x14ac:dyDescent="0.35">
      <c r="A1" s="24"/>
      <c r="B1" s="25" t="s">
        <v>12</v>
      </c>
      <c r="C1" s="25" t="s">
        <v>13</v>
      </c>
      <c r="D1" s="24"/>
      <c r="E1" s="24"/>
      <c r="F1" s="2"/>
      <c r="G1" s="26" t="s">
        <v>17</v>
      </c>
      <c r="H1" s="26"/>
      <c r="I1" s="26"/>
      <c r="J1" s="26"/>
      <c r="K1" s="26"/>
      <c r="L1" s="26"/>
      <c r="M1" s="26"/>
      <c r="N1" s="27"/>
    </row>
    <row r="2" spans="1:18" s="6" customFormat="1" ht="30" customHeight="1" thickTop="1" x14ac:dyDescent="0.3">
      <c r="A2" s="4" t="s">
        <v>18</v>
      </c>
      <c r="B2" s="28">
        <v>-0.2</v>
      </c>
      <c r="C2" s="28">
        <v>0.9</v>
      </c>
      <c r="D2" s="4" t="s">
        <v>21</v>
      </c>
      <c r="E2" s="31">
        <f>1-SQRT(_xlfn.VAR.S(P7:P104)/(_xlfn.VAR.S(L7:L104)+_xlfn.VAR.S(M7:M104)))</f>
        <v>0.97359212716375143</v>
      </c>
      <c r="G2" s="20" t="s">
        <v>2</v>
      </c>
      <c r="H2" s="21">
        <v>0.3</v>
      </c>
      <c r="I2" s="20" t="s">
        <v>3</v>
      </c>
      <c r="J2" s="21">
        <v>0</v>
      </c>
      <c r="K2" s="20" t="s">
        <v>9</v>
      </c>
      <c r="L2" s="21">
        <v>0.01</v>
      </c>
      <c r="M2" s="22" t="s">
        <v>15</v>
      </c>
      <c r="N2" s="23">
        <v>0.1</v>
      </c>
    </row>
    <row r="3" spans="1:18" ht="33" customHeight="1" x14ac:dyDescent="0.3">
      <c r="A3" s="20" t="s">
        <v>19</v>
      </c>
      <c r="B3" s="30">
        <v>0.5</v>
      </c>
      <c r="C3" s="30">
        <v>0.5</v>
      </c>
      <c r="D3" s="4" t="s">
        <v>7</v>
      </c>
      <c r="E3" s="29">
        <f>1-SQRT(_xlfn.VAR.S(Q7:Q104)/(_xlfn.VAR.S(L7:L104)+_xlfn.VAR.S(M7:M104)))</f>
        <v>0.40515553694890127</v>
      </c>
      <c r="F3" s="2"/>
      <c r="G3" s="4" t="s">
        <v>16</v>
      </c>
      <c r="H3" s="5">
        <v>10</v>
      </c>
      <c r="I3" s="4" t="s">
        <v>6</v>
      </c>
      <c r="J3" s="5">
        <v>2</v>
      </c>
      <c r="K3" s="4" t="s">
        <v>8</v>
      </c>
      <c r="L3" s="5">
        <v>1000</v>
      </c>
      <c r="M3" s="2"/>
      <c r="N3" s="3"/>
    </row>
    <row r="4" spans="1:18" ht="39.5" customHeight="1" x14ac:dyDescent="0.3">
      <c r="A4" s="15" t="s">
        <v>18</v>
      </c>
      <c r="B4" s="15" t="s">
        <v>20</v>
      </c>
      <c r="C4" s="16"/>
      <c r="D4" s="1"/>
      <c r="H4" s="1"/>
      <c r="I4" s="1"/>
      <c r="J4" s="14" t="s">
        <v>0</v>
      </c>
      <c r="K4" s="12" t="s">
        <v>1</v>
      </c>
      <c r="L4" s="12" t="s">
        <v>10</v>
      </c>
      <c r="M4" s="12" t="s">
        <v>11</v>
      </c>
      <c r="N4" s="13" t="str">
        <f>CONCATENATE("q.i = ",TEXT(B2,"0.00")," * ",L4," + ",TEXT(C2,"0.00")," * x.2")</f>
        <v>q.i = -0.20 * x.1 + 0.90 * x.2</v>
      </c>
      <c r="O4" s="12" t="str">
        <f>CONCATENATE("q.i' = ",TEXT(B3,"0.00")," * ",L4," + ",TEXT(C3,"0.00")," * x.2")</f>
        <v>q.i' = 0.50 * x.1 + 0.50 * x.2</v>
      </c>
      <c r="P4" s="14" t="s">
        <v>4</v>
      </c>
      <c r="Q4" s="14" t="s">
        <v>5</v>
      </c>
      <c r="R4" s="14" t="s">
        <v>14</v>
      </c>
    </row>
    <row r="5" spans="1:18" x14ac:dyDescent="0.3">
      <c r="A5" s="17">
        <f>ROUNDDOWN(P5,0)</f>
        <v>0</v>
      </c>
      <c r="B5" s="17">
        <f>ROUNDDOWN(Q5,0)</f>
        <v>0</v>
      </c>
      <c r="D5" s="1"/>
      <c r="E5" s="1"/>
      <c r="F5" s="1"/>
      <c r="G5" s="1"/>
      <c r="H5" s="1"/>
      <c r="I5" s="1"/>
      <c r="J5" s="8">
        <v>1</v>
      </c>
      <c r="K5" s="9">
        <f t="shared" ref="K5:K36" si="0">IF($J$2&gt;0,$H$2*(SIN(2*3.14159*J5/(100/$J$2))+1.1),$H$2)</f>
        <v>0.3</v>
      </c>
      <c r="L5" s="9">
        <f t="shared" ref="L5:L36" si="1">$H$3*SIN(2*3.14159*J5/(100/$J$3))</f>
        <v>1.2533312825768572</v>
      </c>
      <c r="M5" s="10">
        <f>0</f>
        <v>0</v>
      </c>
      <c r="N5" s="10">
        <f>$B$2*L5+$C$2*M5</f>
        <v>-0.25066625651537144</v>
      </c>
      <c r="O5" s="9">
        <f>$B$3*L5+$C$3*M5</f>
        <v>0.62666564128842861</v>
      </c>
      <c r="P5" s="11">
        <f>$B$2*L5+$C$2*M5</f>
        <v>-0.25066625651537144</v>
      </c>
      <c r="Q5" s="11">
        <f>$B$3*L5+$C$3*M5</f>
        <v>0.62666564128842861</v>
      </c>
      <c r="R5" s="19">
        <f t="shared" ref="R5:R36" si="2">$N$2*P5</f>
        <v>-2.5066625651537146E-2</v>
      </c>
    </row>
    <row r="6" spans="1:18" x14ac:dyDescent="0.3">
      <c r="A6" s="17">
        <f t="shared" ref="A6:A37" si="3">ROUNDDOWN(P6-$H$2,0)</f>
        <v>2</v>
      </c>
      <c r="B6" s="17">
        <f t="shared" ref="B6:B37" si="4">ROUNDDOWN(Q6,0)</f>
        <v>2</v>
      </c>
      <c r="D6" s="1"/>
      <c r="E6" s="1"/>
      <c r="F6" s="1"/>
      <c r="G6" s="1"/>
      <c r="H6" s="1"/>
      <c r="I6" s="1"/>
      <c r="J6" s="8">
        <v>2</v>
      </c>
      <c r="K6" s="9">
        <f t="shared" si="0"/>
        <v>0.3</v>
      </c>
      <c r="L6" s="9">
        <f t="shared" si="1"/>
        <v>2.4868968154705793</v>
      </c>
      <c r="M6" s="10">
        <f t="shared" ref="M6:M37" si="5">M5+$L$2*($L$3*(K6-R5)-M5)</f>
        <v>3.2506662565153714</v>
      </c>
      <c r="N6" s="10">
        <f>$B$2*L6+$C$2*M6</f>
        <v>2.4282202677697189</v>
      </c>
      <c r="O6" s="9">
        <f>$B$3*L6+$C$3*M6</f>
        <v>2.8687815359929756</v>
      </c>
      <c r="P6" s="11">
        <f>$B$2*L6+$C$2*M6</f>
        <v>2.4282202677697189</v>
      </c>
      <c r="Q6" s="11">
        <f>$B$3*L6+$C$3*M6</f>
        <v>2.8687815359929756</v>
      </c>
      <c r="R6" s="19">
        <f t="shared" si="2"/>
        <v>0.2428220267769719</v>
      </c>
    </row>
    <row r="7" spans="1:18" x14ac:dyDescent="0.3">
      <c r="A7" s="17">
        <f t="shared" si="3"/>
        <v>2</v>
      </c>
      <c r="B7" s="17">
        <f t="shared" si="4"/>
        <v>3</v>
      </c>
      <c r="D7" s="1"/>
      <c r="E7" s="1"/>
      <c r="F7" s="1"/>
      <c r="G7" s="1"/>
      <c r="H7" s="1"/>
      <c r="I7" s="1"/>
      <c r="J7" s="8">
        <v>3</v>
      </c>
      <c r="K7" s="9">
        <f t="shared" si="0"/>
        <v>0.3</v>
      </c>
      <c r="L7" s="9">
        <f t="shared" si="1"/>
        <v>3.6812425661521209</v>
      </c>
      <c r="M7" s="10">
        <f t="shared" si="5"/>
        <v>3.7899393261804986</v>
      </c>
      <c r="N7" s="10">
        <f>$B$2*L7+$C$2*M7</f>
        <v>2.6746968803320246</v>
      </c>
      <c r="O7" s="9">
        <f>$B$3*L7+$C$3*M7</f>
        <v>3.7355909461663099</v>
      </c>
      <c r="P7" s="11">
        <f>$B$2*L7+$C$2*M7</f>
        <v>2.6746968803320246</v>
      </c>
      <c r="Q7" s="11">
        <f>$B$3*L7+$C$3*M7</f>
        <v>3.7355909461663099</v>
      </c>
      <c r="R7" s="19">
        <f t="shared" si="2"/>
        <v>0.26746968803320248</v>
      </c>
    </row>
    <row r="8" spans="1:18" x14ac:dyDescent="0.3">
      <c r="A8" s="17">
        <f t="shared" si="3"/>
        <v>2</v>
      </c>
      <c r="B8" s="17">
        <f t="shared" si="4"/>
        <v>4</v>
      </c>
      <c r="D8" s="1"/>
      <c r="E8" s="1"/>
      <c r="F8" s="1"/>
      <c r="G8" s="1"/>
      <c r="H8" s="1"/>
      <c r="I8" s="1"/>
      <c r="J8" s="8">
        <v>4</v>
      </c>
      <c r="K8" s="9">
        <f t="shared" si="0"/>
        <v>0.3</v>
      </c>
      <c r="L8" s="9">
        <f t="shared" si="1"/>
        <v>4.8175330204431788</v>
      </c>
      <c r="M8" s="10">
        <f t="shared" si="5"/>
        <v>4.0773430525866683</v>
      </c>
      <c r="N8" s="10">
        <f>$B$2*L8+$C$2*M8</f>
        <v>2.7061021432393657</v>
      </c>
      <c r="O8" s="9">
        <f>$B$3*L8+$C$3*M8</f>
        <v>4.4474380365149235</v>
      </c>
      <c r="P8" s="11">
        <f>$B$2*L8+$C$2*M8</f>
        <v>2.7061021432393657</v>
      </c>
      <c r="Q8" s="11">
        <f>$B$3*L8+$C$3*M8</f>
        <v>4.4474380365149235</v>
      </c>
      <c r="R8" s="19">
        <f t="shared" si="2"/>
        <v>0.27061021432393656</v>
      </c>
    </row>
    <row r="9" spans="1:18" x14ac:dyDescent="0.3">
      <c r="A9" s="17">
        <f t="shared" si="3"/>
        <v>2</v>
      </c>
      <c r="B9" s="17">
        <f t="shared" si="4"/>
        <v>5</v>
      </c>
      <c r="D9" s="1"/>
      <c r="E9" s="1"/>
      <c r="F9" s="1"/>
      <c r="G9" s="1"/>
      <c r="H9" s="1"/>
      <c r="I9" s="1"/>
      <c r="J9" s="8">
        <v>5</v>
      </c>
      <c r="K9" s="9">
        <f t="shared" si="0"/>
        <v>0.3</v>
      </c>
      <c r="L9" s="9">
        <f t="shared" si="1"/>
        <v>5.8778482293254264</v>
      </c>
      <c r="M9" s="10">
        <f t="shared" si="5"/>
        <v>4.3304674788214363</v>
      </c>
      <c r="N9" s="10">
        <f>$B$2*L9+$C$2*M9</f>
        <v>2.7218510850742077</v>
      </c>
      <c r="O9" s="9">
        <f>$B$3*L9+$C$3*M9</f>
        <v>5.1041578540734314</v>
      </c>
      <c r="P9" s="11">
        <f>$B$2*L9+$C$2*M9</f>
        <v>2.7218510850742077</v>
      </c>
      <c r="Q9" s="11">
        <f>$B$3*L9+$C$3*M9</f>
        <v>5.1041578540734314</v>
      </c>
      <c r="R9" s="19">
        <f t="shared" si="2"/>
        <v>0.27218510850742078</v>
      </c>
    </row>
    <row r="10" spans="1:18" x14ac:dyDescent="0.3">
      <c r="A10" s="17">
        <f t="shared" si="3"/>
        <v>2</v>
      </c>
      <c r="B10" s="17">
        <f t="shared" si="4"/>
        <v>5</v>
      </c>
      <c r="D10" s="1"/>
      <c r="E10" s="1"/>
      <c r="F10" s="1"/>
      <c r="G10" s="1"/>
      <c r="H10" s="1"/>
      <c r="I10" s="1"/>
      <c r="J10" s="8">
        <v>6</v>
      </c>
      <c r="K10" s="9">
        <f t="shared" si="0"/>
        <v>0.3</v>
      </c>
      <c r="L10" s="9">
        <f t="shared" si="1"/>
        <v>6.8454664167645953</v>
      </c>
      <c r="M10" s="10">
        <f t="shared" si="5"/>
        <v>4.5653117189590144</v>
      </c>
      <c r="N10" s="10">
        <f>$B$2*L10+$C$2*M10</f>
        <v>2.7396872637101941</v>
      </c>
      <c r="O10" s="9">
        <f>$B$3*L10+$C$3*M10</f>
        <v>5.7053890678618053</v>
      </c>
      <c r="P10" s="11">
        <f>$B$2*L10+$C$2*M10</f>
        <v>2.7396872637101941</v>
      </c>
      <c r="Q10" s="11">
        <f>$B$3*L10+$C$3*M10</f>
        <v>5.7053890678618053</v>
      </c>
      <c r="R10" s="19">
        <f t="shared" si="2"/>
        <v>0.27396872637101943</v>
      </c>
    </row>
    <row r="11" spans="1:18" x14ac:dyDescent="0.3">
      <c r="A11" s="17">
        <f t="shared" si="3"/>
        <v>2</v>
      </c>
      <c r="B11" s="17">
        <f t="shared" si="4"/>
        <v>6</v>
      </c>
      <c r="D11" s="1"/>
      <c r="E11" s="1"/>
      <c r="F11" s="1"/>
      <c r="G11" s="1"/>
      <c r="H11" s="1"/>
      <c r="I11" s="1"/>
      <c r="J11" s="8">
        <v>7</v>
      </c>
      <c r="K11" s="9">
        <f t="shared" si="0"/>
        <v>0.3</v>
      </c>
      <c r="L11" s="9">
        <f t="shared" si="1"/>
        <v>7.705127691662744</v>
      </c>
      <c r="M11" s="10">
        <f t="shared" si="5"/>
        <v>4.7799713380592301</v>
      </c>
      <c r="N11" s="10">
        <f>$B$2*L11+$C$2*M11</f>
        <v>2.7609486659207585</v>
      </c>
      <c r="O11" s="9">
        <f>$B$3*L11+$C$3*M11</f>
        <v>6.2425495148609871</v>
      </c>
      <c r="P11" s="11">
        <f>$B$2*L11+$C$2*M11</f>
        <v>2.7609486659207585</v>
      </c>
      <c r="Q11" s="11">
        <f>$B$3*L11+$C$3*M11</f>
        <v>6.2425495148609871</v>
      </c>
      <c r="R11" s="19">
        <f t="shared" si="2"/>
        <v>0.27609486659207588</v>
      </c>
    </row>
    <row r="12" spans="1:18" x14ac:dyDescent="0.3">
      <c r="A12" s="17">
        <f t="shared" si="3"/>
        <v>2</v>
      </c>
      <c r="B12" s="17">
        <f t="shared" si="4"/>
        <v>6</v>
      </c>
      <c r="D12" s="1"/>
      <c r="E12" s="1"/>
      <c r="F12" s="1"/>
      <c r="G12" s="1"/>
      <c r="H12" s="1"/>
      <c r="I12" s="1"/>
      <c r="J12" s="8">
        <v>8</v>
      </c>
      <c r="K12" s="9">
        <f t="shared" si="0"/>
        <v>0.3</v>
      </c>
      <c r="L12" s="9">
        <f t="shared" si="1"/>
        <v>8.4432747050506602</v>
      </c>
      <c r="M12" s="10">
        <f t="shared" si="5"/>
        <v>4.9712229587578793</v>
      </c>
      <c r="N12" s="10">
        <f>$B$2*L12+$C$2*M12</f>
        <v>2.7854457218719593</v>
      </c>
      <c r="O12" s="9">
        <f>$B$3*L12+$C$3*M12</f>
        <v>6.7072488319042698</v>
      </c>
      <c r="P12" s="11">
        <f>$B$2*L12+$C$2*M12</f>
        <v>2.7854457218719593</v>
      </c>
      <c r="Q12" s="11">
        <f>$B$3*L12+$C$3*M12</f>
        <v>6.7072488319042698</v>
      </c>
      <c r="R12" s="19">
        <f t="shared" si="2"/>
        <v>0.27854457218719592</v>
      </c>
    </row>
    <row r="13" spans="1:18" x14ac:dyDescent="0.3">
      <c r="A13" s="17">
        <f t="shared" si="3"/>
        <v>2</v>
      </c>
      <c r="B13" s="17">
        <f t="shared" si="4"/>
        <v>7</v>
      </c>
      <c r="D13" s="1"/>
      <c r="E13" s="1"/>
      <c r="F13" s="1"/>
      <c r="G13" s="1"/>
      <c r="H13" s="1"/>
      <c r="I13" s="1"/>
      <c r="J13" s="8">
        <v>9</v>
      </c>
      <c r="K13" s="9">
        <f t="shared" si="0"/>
        <v>0.3</v>
      </c>
      <c r="L13" s="9">
        <f t="shared" si="1"/>
        <v>9.0482664572191709</v>
      </c>
      <c r="M13" s="10">
        <f t="shared" si="5"/>
        <v>5.1360650072983409</v>
      </c>
      <c r="N13" s="10">
        <f>$B$2*L13+$C$2*M13</f>
        <v>2.8128052151246727</v>
      </c>
      <c r="O13" s="9">
        <f>$B$3*L13+$C$3*M13</f>
        <v>7.0921657322587563</v>
      </c>
      <c r="P13" s="11">
        <f>$B$2*L13+$C$2*M13</f>
        <v>2.8128052151246727</v>
      </c>
      <c r="Q13" s="11">
        <f>$B$3*L13+$C$3*M13</f>
        <v>7.0921657322587563</v>
      </c>
      <c r="R13" s="19">
        <f t="shared" si="2"/>
        <v>0.2812805215124673</v>
      </c>
    </row>
    <row r="14" spans="1:18" x14ac:dyDescent="0.3">
      <c r="A14" s="17">
        <f t="shared" si="3"/>
        <v>2</v>
      </c>
      <c r="B14" s="17">
        <f t="shared" si="4"/>
        <v>7</v>
      </c>
      <c r="D14" s="1"/>
      <c r="E14" s="1"/>
      <c r="F14" s="1"/>
      <c r="G14" s="1"/>
      <c r="H14" s="1"/>
      <c r="I14" s="1"/>
      <c r="J14" s="8">
        <v>10</v>
      </c>
      <c r="K14" s="9">
        <f t="shared" si="0"/>
        <v>0.3</v>
      </c>
      <c r="L14" s="9">
        <f t="shared" si="1"/>
        <v>9.5105618829288101</v>
      </c>
      <c r="M14" s="10">
        <f t="shared" si="5"/>
        <v>5.2718991421006844</v>
      </c>
      <c r="N14" s="10">
        <f>$B$2*L14+$C$2*M14</f>
        <v>2.8425968513048536</v>
      </c>
      <c r="O14" s="9">
        <f>$B$3*L14+$C$3*M14</f>
        <v>7.3912305125147473</v>
      </c>
      <c r="P14" s="11">
        <f>$B$2*L14+$C$2*M14</f>
        <v>2.8425968513048536</v>
      </c>
      <c r="Q14" s="11">
        <f>$B$3*L14+$C$3*M14</f>
        <v>7.3912305125147473</v>
      </c>
      <c r="R14" s="19">
        <f t="shared" si="2"/>
        <v>0.28425968513048538</v>
      </c>
    </row>
    <row r="15" spans="1:18" x14ac:dyDescent="0.3">
      <c r="A15" s="17">
        <f t="shared" si="3"/>
        <v>2</v>
      </c>
      <c r="B15" s="17">
        <f t="shared" si="4"/>
        <v>7</v>
      </c>
      <c r="D15" s="1"/>
      <c r="E15" s="1"/>
      <c r="F15" s="1"/>
      <c r="G15" s="1"/>
      <c r="H15" s="1"/>
      <c r="I15" s="1"/>
      <c r="J15" s="8">
        <v>11</v>
      </c>
      <c r="K15" s="9">
        <f t="shared" si="0"/>
        <v>0.3</v>
      </c>
      <c r="L15" s="9">
        <f t="shared" si="1"/>
        <v>9.8228703194543581</v>
      </c>
      <c r="M15" s="10">
        <f t="shared" si="5"/>
        <v>5.3765832993748237</v>
      </c>
      <c r="N15" s="10">
        <f>$B$2*L15+$C$2*M15</f>
        <v>2.8743509055464695</v>
      </c>
      <c r="O15" s="9">
        <f>$B$3*L15+$C$3*M15</f>
        <v>7.5997268094145909</v>
      </c>
      <c r="P15" s="11">
        <f>$B$2*L15+$C$2*M15</f>
        <v>2.8743509055464695</v>
      </c>
      <c r="Q15" s="11">
        <f>$B$3*L15+$C$3*M15</f>
        <v>7.5997268094145909</v>
      </c>
      <c r="R15" s="19">
        <f t="shared" si="2"/>
        <v>0.28743509055464694</v>
      </c>
    </row>
    <row r="16" spans="1:18" x14ac:dyDescent="0.3">
      <c r="A16" s="17">
        <f t="shared" si="3"/>
        <v>2</v>
      </c>
      <c r="B16" s="17">
        <f t="shared" si="4"/>
        <v>7</v>
      </c>
      <c r="D16" s="1"/>
      <c r="E16" s="1"/>
      <c r="F16" s="1"/>
      <c r="G16" s="1"/>
      <c r="H16" s="1"/>
      <c r="I16" s="1"/>
      <c r="J16" s="8">
        <v>12</v>
      </c>
      <c r="K16" s="9">
        <f t="shared" si="0"/>
        <v>0.3</v>
      </c>
      <c r="L16" s="9">
        <f t="shared" si="1"/>
        <v>9.9802664844972675</v>
      </c>
      <c r="M16" s="10">
        <f t="shared" si="5"/>
        <v>5.4484665608346061</v>
      </c>
      <c r="N16" s="10">
        <f>$B$2*L16+$C$2*M16</f>
        <v>2.9075666078516926</v>
      </c>
      <c r="O16" s="9">
        <f>$B$3*L16+$C$3*M16</f>
        <v>7.7143665226659373</v>
      </c>
      <c r="P16" s="11">
        <f>$B$2*L16+$C$2*M16</f>
        <v>2.9075666078516926</v>
      </c>
      <c r="Q16" s="11">
        <f>$B$3*L16+$C$3*M16</f>
        <v>7.7143665226659373</v>
      </c>
      <c r="R16" s="19">
        <f t="shared" si="2"/>
        <v>0.29075666078516926</v>
      </c>
    </row>
    <row r="17" spans="1:18" x14ac:dyDescent="0.3">
      <c r="A17" s="17">
        <f t="shared" si="3"/>
        <v>2</v>
      </c>
      <c r="B17" s="17">
        <f t="shared" si="4"/>
        <v>7</v>
      </c>
      <c r="D17" s="1"/>
      <c r="E17" s="1"/>
      <c r="F17" s="1"/>
      <c r="G17" s="1"/>
      <c r="H17" s="1"/>
      <c r="I17" s="1"/>
      <c r="J17" s="8">
        <v>13</v>
      </c>
      <c r="K17" s="9">
        <f t="shared" si="0"/>
        <v>0.3</v>
      </c>
      <c r="L17" s="9">
        <f t="shared" si="1"/>
        <v>9.980268150698679</v>
      </c>
      <c r="M17" s="10">
        <f t="shared" si="5"/>
        <v>5.4864152873745677</v>
      </c>
      <c r="N17" s="10">
        <f>$B$2*L17+$C$2*M17</f>
        <v>2.9417201284973755</v>
      </c>
      <c r="O17" s="9">
        <f>$B$3*L17+$C$3*M17</f>
        <v>7.7333417190366234</v>
      </c>
      <c r="P17" s="11">
        <f>$B$2*L17+$C$2*M17</f>
        <v>2.9417201284973755</v>
      </c>
      <c r="Q17" s="11">
        <f>$B$3*L17+$C$3*M17</f>
        <v>7.7333417190366234</v>
      </c>
      <c r="R17" s="19">
        <f t="shared" si="2"/>
        <v>0.29417201284973754</v>
      </c>
    </row>
    <row r="18" spans="1:18" x14ac:dyDescent="0.3">
      <c r="A18" s="17">
        <f t="shared" si="3"/>
        <v>2</v>
      </c>
      <c r="B18" s="17">
        <f t="shared" si="4"/>
        <v>7</v>
      </c>
      <c r="D18" s="1"/>
      <c r="E18" s="1"/>
      <c r="F18" s="1"/>
      <c r="G18" s="1"/>
      <c r="H18" s="1"/>
      <c r="I18" s="1"/>
      <c r="J18" s="8">
        <v>14</v>
      </c>
      <c r="K18" s="9">
        <f t="shared" si="0"/>
        <v>0.3</v>
      </c>
      <c r="L18" s="9">
        <f t="shared" si="1"/>
        <v>9.8228752917816475</v>
      </c>
      <c r="M18" s="10">
        <f t="shared" si="5"/>
        <v>5.4898310060034463</v>
      </c>
      <c r="N18" s="10">
        <f>$B$2*L18+$C$2*M18</f>
        <v>2.9762728470467721</v>
      </c>
      <c r="O18" s="9">
        <f>$B$3*L18+$C$3*M18</f>
        <v>7.6563531488925474</v>
      </c>
      <c r="P18" s="11">
        <f>$B$2*L18+$C$2*M18</f>
        <v>2.9762728470467721</v>
      </c>
      <c r="Q18" s="11">
        <f>$B$3*L18+$C$3*M18</f>
        <v>7.6563531488925474</v>
      </c>
      <c r="R18" s="19">
        <f t="shared" si="2"/>
        <v>0.2976272847046772</v>
      </c>
    </row>
    <row r="19" spans="1:18" x14ac:dyDescent="0.3">
      <c r="A19" s="17">
        <f t="shared" si="3"/>
        <v>2</v>
      </c>
      <c r="B19" s="17">
        <f t="shared" si="4"/>
        <v>7</v>
      </c>
      <c r="D19" s="1"/>
      <c r="E19" s="1"/>
      <c r="F19" s="1"/>
      <c r="G19" s="1"/>
      <c r="H19" s="1"/>
      <c r="I19" s="1"/>
      <c r="J19" s="8">
        <v>15</v>
      </c>
      <c r="K19" s="9">
        <f t="shared" si="0"/>
        <v>0.3</v>
      </c>
      <c r="L19" s="9">
        <f t="shared" si="1"/>
        <v>9.5105700829655344</v>
      </c>
      <c r="M19" s="10">
        <f t="shared" si="5"/>
        <v>5.45865984889664</v>
      </c>
      <c r="N19" s="10">
        <f>$B$2*L19+$C$2*M19</f>
        <v>3.010679847413869</v>
      </c>
      <c r="O19" s="9">
        <f>$B$3*L19+$C$3*M19</f>
        <v>7.4846149659310868</v>
      </c>
      <c r="P19" s="11">
        <f>$B$2*L19+$C$2*M19</f>
        <v>3.010679847413869</v>
      </c>
      <c r="Q19" s="11">
        <f>$B$3*L19+$C$3*M19</f>
        <v>7.4846149659310868</v>
      </c>
      <c r="R19" s="19">
        <f t="shared" si="2"/>
        <v>0.30106798474138691</v>
      </c>
    </row>
    <row r="20" spans="1:18" x14ac:dyDescent="0.3">
      <c r="A20" s="17">
        <f t="shared" si="3"/>
        <v>2</v>
      </c>
      <c r="B20" s="17">
        <f t="shared" si="4"/>
        <v>7</v>
      </c>
      <c r="D20" s="1"/>
      <c r="E20" s="1"/>
      <c r="F20" s="1"/>
      <c r="G20" s="1"/>
      <c r="H20" s="1"/>
      <c r="I20" s="1"/>
      <c r="J20" s="8">
        <v>16</v>
      </c>
      <c r="K20" s="9">
        <f t="shared" si="0"/>
        <v>0.3</v>
      </c>
      <c r="L20" s="9">
        <f t="shared" si="1"/>
        <v>9.0482777556460743</v>
      </c>
      <c r="M20" s="10">
        <f t="shared" si="5"/>
        <v>5.3933934029938042</v>
      </c>
      <c r="N20" s="10">
        <f>$B$2*L20+$C$2*M20</f>
        <v>3.0443985115652086</v>
      </c>
      <c r="O20" s="9">
        <f>$B$3*L20+$C$3*M20</f>
        <v>7.2208355793199388</v>
      </c>
      <c r="P20" s="11">
        <f>$B$2*L20+$C$2*M20</f>
        <v>3.0443985115652086</v>
      </c>
      <c r="Q20" s="11">
        <f>$B$3*L20+$C$3*M20</f>
        <v>7.2208355793199388</v>
      </c>
      <c r="R20" s="19">
        <f t="shared" si="2"/>
        <v>0.30443985115652089</v>
      </c>
    </row>
    <row r="21" spans="1:18" x14ac:dyDescent="0.3">
      <c r="A21" s="17">
        <f t="shared" si="3"/>
        <v>2</v>
      </c>
      <c r="B21" s="17">
        <f t="shared" si="4"/>
        <v>6</v>
      </c>
      <c r="D21" s="1"/>
      <c r="E21" s="1"/>
      <c r="F21" s="1"/>
      <c r="G21" s="1"/>
      <c r="H21" s="1"/>
      <c r="I21" s="1"/>
      <c r="J21" s="8">
        <v>17</v>
      </c>
      <c r="K21" s="9">
        <f t="shared" si="0"/>
        <v>0.3</v>
      </c>
      <c r="L21" s="9">
        <f t="shared" si="1"/>
        <v>8.4432889236851008</v>
      </c>
      <c r="M21" s="10">
        <f t="shared" si="5"/>
        <v>5.2950609573986576</v>
      </c>
      <c r="N21" s="10">
        <f>$B$2*L21+$C$2*M21</f>
        <v>3.0768970769217718</v>
      </c>
      <c r="O21" s="9">
        <f>$B$3*L21+$C$3*M21</f>
        <v>6.8691749405418792</v>
      </c>
      <c r="P21" s="11">
        <f>$B$2*L21+$C$2*M21</f>
        <v>3.0768970769217718</v>
      </c>
      <c r="Q21" s="11">
        <f>$B$3*L21+$C$3*M21</f>
        <v>6.8691749405418792</v>
      </c>
      <c r="R21" s="19">
        <f t="shared" si="2"/>
        <v>0.30768970769217718</v>
      </c>
    </row>
    <row r="22" spans="1:18" x14ac:dyDescent="0.3">
      <c r="A22" s="17">
        <f t="shared" si="3"/>
        <v>2</v>
      </c>
      <c r="B22" s="17">
        <f t="shared" si="4"/>
        <v>6</v>
      </c>
      <c r="D22" s="1"/>
      <c r="E22" s="1"/>
      <c r="F22" s="1"/>
      <c r="G22" s="1"/>
      <c r="H22" s="1"/>
      <c r="I22" s="1"/>
      <c r="J22" s="8">
        <v>18</v>
      </c>
      <c r="K22" s="9">
        <f t="shared" si="0"/>
        <v>0.3</v>
      </c>
      <c r="L22" s="9">
        <f t="shared" si="1"/>
        <v>7.705144606268739</v>
      </c>
      <c r="M22" s="10">
        <f t="shared" si="5"/>
        <v>5.1652132709028988</v>
      </c>
      <c r="N22" s="10">
        <f>$B$2*L22+$C$2*M22</f>
        <v>3.1076630225588611</v>
      </c>
      <c r="O22" s="9">
        <f>$B$3*L22+$C$3*M22</f>
        <v>6.4351789385858194</v>
      </c>
      <c r="P22" s="11">
        <f>$B$2*L22+$C$2*M22</f>
        <v>3.1076630225588611</v>
      </c>
      <c r="Q22" s="11">
        <f>$B$3*L22+$C$3*M22</f>
        <v>6.4351789385858194</v>
      </c>
      <c r="R22" s="19">
        <f t="shared" si="2"/>
        <v>0.31076630225588614</v>
      </c>
    </row>
    <row r="23" spans="1:18" x14ac:dyDescent="0.3">
      <c r="A23" s="17">
        <f t="shared" si="3"/>
        <v>2</v>
      </c>
      <c r="B23" s="17">
        <f t="shared" si="4"/>
        <v>5</v>
      </c>
      <c r="D23" s="1"/>
      <c r="E23" s="1"/>
      <c r="F23" s="1"/>
      <c r="G23" s="1"/>
      <c r="H23" s="1"/>
      <c r="I23" s="1"/>
      <c r="J23" s="8">
        <v>19</v>
      </c>
      <c r="K23" s="9">
        <f t="shared" si="0"/>
        <v>0.3</v>
      </c>
      <c r="L23" s="9">
        <f t="shared" si="1"/>
        <v>6.845485760589157</v>
      </c>
      <c r="M23" s="10">
        <f t="shared" si="5"/>
        <v>5.0058981156350084</v>
      </c>
      <c r="N23" s="10">
        <f>$B$2*L23+$C$2*M23</f>
        <v>3.1362111519536766</v>
      </c>
      <c r="O23" s="9">
        <f>$B$3*L23+$C$3*M23</f>
        <v>5.9256919381120827</v>
      </c>
      <c r="P23" s="11">
        <f>$B$2*L23+$C$2*M23</f>
        <v>3.1362111519536766</v>
      </c>
      <c r="Q23" s="11">
        <f>$B$3*L23+$C$3*M23</f>
        <v>5.9256919381120827</v>
      </c>
      <c r="R23" s="19">
        <f t="shared" si="2"/>
        <v>0.31362111519536767</v>
      </c>
    </row>
    <row r="24" spans="1:18" x14ac:dyDescent="0.3">
      <c r="A24" s="17">
        <f t="shared" si="3"/>
        <v>2</v>
      </c>
      <c r="B24" s="17">
        <f t="shared" si="4"/>
        <v>5</v>
      </c>
      <c r="D24" s="1"/>
      <c r="E24" s="1"/>
      <c r="F24" s="1"/>
      <c r="G24" s="1"/>
      <c r="H24" s="1"/>
      <c r="I24" s="1"/>
      <c r="J24" s="8">
        <v>20</v>
      </c>
      <c r="K24" s="9">
        <f t="shared" si="0"/>
        <v>0.3</v>
      </c>
      <c r="L24" s="9">
        <f t="shared" si="1"/>
        <v>5.8778696973053961</v>
      </c>
      <c r="M24" s="10">
        <f t="shared" si="5"/>
        <v>4.8196279825249819</v>
      </c>
      <c r="N24" s="10">
        <f>$B$2*L24+$C$2*M24</f>
        <v>3.1620912448114042</v>
      </c>
      <c r="O24" s="9">
        <f>$B$3*L24+$C$3*M24</f>
        <v>5.3487488399151886</v>
      </c>
      <c r="P24" s="11">
        <f>$B$2*L24+$C$2*M24</f>
        <v>3.1620912448114042</v>
      </c>
      <c r="Q24" s="11">
        <f>$B$3*L24+$C$3*M24</f>
        <v>5.3487488399151886</v>
      </c>
      <c r="R24" s="19">
        <f t="shared" si="2"/>
        <v>0.31620912448114047</v>
      </c>
    </row>
    <row r="25" spans="1:18" x14ac:dyDescent="0.3">
      <c r="A25" s="17">
        <f t="shared" si="3"/>
        <v>2</v>
      </c>
      <c r="B25" s="17">
        <f t="shared" si="4"/>
        <v>4</v>
      </c>
      <c r="D25" s="1"/>
      <c r="E25" s="1"/>
      <c r="F25" s="1"/>
      <c r="G25" s="1"/>
      <c r="H25" s="1"/>
      <c r="I25" s="1"/>
      <c r="J25" s="8">
        <v>21</v>
      </c>
      <c r="K25" s="9">
        <f t="shared" si="0"/>
        <v>0.3</v>
      </c>
      <c r="L25" s="9">
        <f t="shared" si="1"/>
        <v>4.8175562740162654</v>
      </c>
      <c r="M25" s="10">
        <f t="shared" si="5"/>
        <v>4.6093404578883277</v>
      </c>
      <c r="N25" s="10">
        <f>$B$2*L25+$C$2*M25</f>
        <v>3.1848951572962423</v>
      </c>
      <c r="O25" s="9">
        <f>$B$3*L25+$C$3*M25</f>
        <v>4.7134483659522965</v>
      </c>
      <c r="P25" s="11">
        <f>$B$2*L25+$C$2*M25</f>
        <v>3.1848951572962423</v>
      </c>
      <c r="Q25" s="11">
        <f>$B$3*L25+$C$3*M25</f>
        <v>4.7134483659522965</v>
      </c>
      <c r="R25" s="19">
        <f t="shared" si="2"/>
        <v>0.31848951572962425</v>
      </c>
    </row>
    <row r="26" spans="1:18" x14ac:dyDescent="0.3">
      <c r="A26" s="17">
        <f t="shared" si="3"/>
        <v>2</v>
      </c>
      <c r="B26" s="17">
        <f t="shared" si="4"/>
        <v>4</v>
      </c>
      <c r="D26" s="1"/>
      <c r="E26" s="1"/>
      <c r="F26" s="1"/>
      <c r="G26" s="1"/>
      <c r="H26" s="1"/>
      <c r="I26" s="1"/>
      <c r="J26" s="8">
        <v>22</v>
      </c>
      <c r="K26" s="9">
        <f t="shared" si="0"/>
        <v>0.3</v>
      </c>
      <c r="L26" s="9">
        <f t="shared" si="1"/>
        <v>3.6812672385961993</v>
      </c>
      <c r="M26" s="10">
        <f t="shared" si="5"/>
        <v>4.3783518960132017</v>
      </c>
      <c r="N26" s="10">
        <f>$B$2*L26+$C$2*M26</f>
        <v>3.2042632586926416</v>
      </c>
      <c r="O26" s="9">
        <f>$B$3*L26+$C$3*M26</f>
        <v>4.0298095673047003</v>
      </c>
      <c r="P26" s="11">
        <f>$B$2*L26+$C$2*M26</f>
        <v>3.2042632586926416</v>
      </c>
      <c r="Q26" s="11">
        <f>$B$3*L26+$C$3*M26</f>
        <v>4.0298095673047003</v>
      </c>
      <c r="R26" s="19">
        <f t="shared" si="2"/>
        <v>0.32042632586926417</v>
      </c>
    </row>
    <row r="27" spans="1:18" x14ac:dyDescent="0.3">
      <c r="A27" s="17">
        <f t="shared" si="3"/>
        <v>2</v>
      </c>
      <c r="B27" s="17">
        <f t="shared" si="4"/>
        <v>3</v>
      </c>
      <c r="D27" s="1"/>
      <c r="E27" s="1"/>
      <c r="F27" s="1"/>
      <c r="G27" s="1"/>
      <c r="H27" s="1"/>
      <c r="I27" s="1"/>
      <c r="J27" s="8">
        <v>23</v>
      </c>
      <c r="K27" s="9">
        <f t="shared" si="0"/>
        <v>0.3</v>
      </c>
      <c r="L27" s="9">
        <f t="shared" si="1"/>
        <v>2.4869225176871286</v>
      </c>
      <c r="M27" s="10">
        <f t="shared" si="5"/>
        <v>4.130305118360428</v>
      </c>
      <c r="N27" s="10">
        <f>$B$2*L27+$C$2*M27</f>
        <v>3.2198901029869593</v>
      </c>
      <c r="O27" s="9">
        <f>$B$3*L27+$C$3*M27</f>
        <v>3.3086138180237783</v>
      </c>
      <c r="P27" s="11">
        <f>$B$2*L27+$C$2*M27</f>
        <v>3.2198901029869593</v>
      </c>
      <c r="Q27" s="11">
        <f>$B$3*L27+$C$3*M27</f>
        <v>3.3086138180237783</v>
      </c>
      <c r="R27" s="19">
        <f t="shared" si="2"/>
        <v>0.32198901029869598</v>
      </c>
    </row>
    <row r="28" spans="1:18" x14ac:dyDescent="0.3">
      <c r="A28" s="17">
        <f t="shared" si="3"/>
        <v>2</v>
      </c>
      <c r="B28" s="17">
        <f t="shared" si="4"/>
        <v>2</v>
      </c>
      <c r="D28" s="1"/>
      <c r="E28" s="1"/>
      <c r="F28" s="1"/>
      <c r="G28" s="1"/>
      <c r="H28" s="1"/>
      <c r="I28" s="1"/>
      <c r="J28" s="8">
        <v>24</v>
      </c>
      <c r="K28" s="9">
        <f t="shared" si="0"/>
        <v>0.3</v>
      </c>
      <c r="L28" s="9">
        <f t="shared" si="1"/>
        <v>1.2533576092272523</v>
      </c>
      <c r="M28" s="10">
        <f t="shared" si="5"/>
        <v>3.8691119641898637</v>
      </c>
      <c r="N28" s="10">
        <f>$B$2*L28+$C$2*M28</f>
        <v>3.2315292459254268</v>
      </c>
      <c r="O28" s="9">
        <f>$B$3*L28+$C$3*M28</f>
        <v>2.5612347867085581</v>
      </c>
      <c r="P28" s="11">
        <f>$B$2*L28+$C$2*M28</f>
        <v>3.2315292459254268</v>
      </c>
      <c r="Q28" s="11">
        <f>$B$3*L28+$C$3*M28</f>
        <v>2.5612347867085581</v>
      </c>
      <c r="R28" s="19">
        <f t="shared" si="2"/>
        <v>0.32315292459254269</v>
      </c>
    </row>
    <row r="29" spans="1:18" x14ac:dyDescent="0.3">
      <c r="A29" s="17">
        <f t="shared" si="3"/>
        <v>2</v>
      </c>
      <c r="B29" s="17">
        <f t="shared" si="4"/>
        <v>1</v>
      </c>
      <c r="C29" s="7"/>
      <c r="D29" s="7"/>
      <c r="E29" s="7"/>
      <c r="F29" s="7"/>
      <c r="G29" s="7"/>
      <c r="H29" s="7"/>
      <c r="I29" s="7"/>
      <c r="J29" s="8">
        <v>25</v>
      </c>
      <c r="K29" s="9">
        <f t="shared" si="0"/>
        <v>0.3</v>
      </c>
      <c r="L29" s="9">
        <f t="shared" si="1"/>
        <v>2.6535897933527804E-5</v>
      </c>
      <c r="M29" s="10">
        <f t="shared" si="5"/>
        <v>3.5988915986225383</v>
      </c>
      <c r="N29" s="10">
        <f>$B$2*L29+$C$2*M29</f>
        <v>3.2389971315806978</v>
      </c>
      <c r="O29" s="9">
        <f>$B$3*L29+$C$3*M29</f>
        <v>1.799459067260236</v>
      </c>
      <c r="P29" s="11">
        <f>$B$2*L29+$C$2*M29</f>
        <v>3.2389971315806978</v>
      </c>
      <c r="Q29" s="11">
        <f>$B$3*L29+$C$3*M29</f>
        <v>1.799459067260236</v>
      </c>
      <c r="R29" s="19">
        <f t="shared" si="2"/>
        <v>0.32389971315806981</v>
      </c>
    </row>
    <row r="30" spans="1:18" x14ac:dyDescent="0.3">
      <c r="A30" s="17">
        <f t="shared" si="3"/>
        <v>2</v>
      </c>
      <c r="B30" s="17">
        <f t="shared" si="4"/>
        <v>1</v>
      </c>
      <c r="C30" s="7"/>
      <c r="D30" s="7"/>
      <c r="E30" s="7"/>
      <c r="F30" s="7"/>
      <c r="G30" s="7"/>
      <c r="H30" s="7"/>
      <c r="I30" s="7"/>
      <c r="J30" s="8">
        <v>26</v>
      </c>
      <c r="K30" s="9">
        <f t="shared" si="0"/>
        <v>0.3</v>
      </c>
      <c r="L30" s="9">
        <f t="shared" si="1"/>
        <v>-1.2533049559176368</v>
      </c>
      <c r="M30" s="10">
        <f t="shared" si="5"/>
        <v>3.3239055510556148</v>
      </c>
      <c r="N30" s="10">
        <f>$B$2*L30+$C$2*M30</f>
        <v>3.2421759871335807</v>
      </c>
      <c r="O30" s="9">
        <f>$B$3*L30+$C$3*M30</f>
        <v>1.0353002975689889</v>
      </c>
      <c r="P30" s="11">
        <f>$B$2*L30+$C$2*M30</f>
        <v>3.2421759871335807</v>
      </c>
      <c r="Q30" s="11">
        <f>$B$3*L30+$C$3*M30</f>
        <v>1.0353002975689889</v>
      </c>
      <c r="R30" s="19">
        <f t="shared" si="2"/>
        <v>0.32421759871335809</v>
      </c>
    </row>
    <row r="31" spans="1:18" x14ac:dyDescent="0.3">
      <c r="A31" s="17">
        <f t="shared" si="3"/>
        <v>2</v>
      </c>
      <c r="B31" s="17">
        <f t="shared" si="4"/>
        <v>0</v>
      </c>
      <c r="C31" s="7"/>
      <c r="D31" s="7"/>
      <c r="E31" s="7"/>
      <c r="F31" s="7"/>
      <c r="G31" s="7"/>
      <c r="H31" s="7"/>
      <c r="I31" s="7"/>
      <c r="J31" s="8">
        <v>27</v>
      </c>
      <c r="K31" s="9">
        <f t="shared" si="0"/>
        <v>0.3</v>
      </c>
      <c r="L31" s="9">
        <f t="shared" si="1"/>
        <v>-2.4868711132365187</v>
      </c>
      <c r="M31" s="10">
        <f t="shared" si="5"/>
        <v>3.0484905084114775</v>
      </c>
      <c r="N31" s="10">
        <f>$B$2*L31+$C$2*M31</f>
        <v>3.2410156802176338</v>
      </c>
      <c r="O31" s="9">
        <f>$B$3*L31+$C$3*M31</f>
        <v>0.28080969758747942</v>
      </c>
      <c r="P31" s="11">
        <f>$B$2*L31+$C$2*M31</f>
        <v>3.2410156802176338</v>
      </c>
      <c r="Q31" s="11">
        <f>$B$3*L31+$C$3*M31</f>
        <v>0.28080969758747942</v>
      </c>
      <c r="R31" s="19">
        <f t="shared" si="2"/>
        <v>0.32410156802176338</v>
      </c>
    </row>
    <row r="32" spans="1:18" x14ac:dyDescent="0.3">
      <c r="A32" s="17">
        <f t="shared" si="3"/>
        <v>2</v>
      </c>
      <c r="B32" s="17">
        <f t="shared" si="4"/>
        <v>0</v>
      </c>
      <c r="C32" s="7"/>
      <c r="D32" s="7"/>
      <c r="E32" s="7"/>
      <c r="F32" s="7"/>
      <c r="G32" s="7"/>
      <c r="H32" s="7"/>
      <c r="I32" s="7"/>
      <c r="J32" s="8">
        <v>28</v>
      </c>
      <c r="K32" s="9">
        <f t="shared" si="0"/>
        <v>0.3</v>
      </c>
      <c r="L32" s="9">
        <f t="shared" si="1"/>
        <v>-3.6812178936821169</v>
      </c>
      <c r="M32" s="10">
        <f t="shared" si="5"/>
        <v>2.7769899231097286</v>
      </c>
      <c r="N32" s="10">
        <f>$B$2*L32+$C$2*M32</f>
        <v>3.2355345095351788</v>
      </c>
      <c r="O32" s="9">
        <f>$B$3*L32+$C$3*M32</f>
        <v>-0.45211398528619418</v>
      </c>
      <c r="P32" s="11">
        <f>$B$2*L32+$C$2*M32</f>
        <v>3.2355345095351788</v>
      </c>
      <c r="Q32" s="11">
        <f>$B$3*L32+$C$3*M32</f>
        <v>-0.45211398528619418</v>
      </c>
      <c r="R32" s="19">
        <f t="shared" si="2"/>
        <v>0.3235534509535179</v>
      </c>
    </row>
    <row r="33" spans="1:18" x14ac:dyDescent="0.3">
      <c r="A33" s="17">
        <f t="shared" si="3"/>
        <v>2</v>
      </c>
      <c r="B33" s="17">
        <f t="shared" si="4"/>
        <v>-1</v>
      </c>
      <c r="C33" s="7"/>
      <c r="D33" s="7"/>
      <c r="E33" s="7"/>
      <c r="F33" s="7"/>
      <c r="G33" s="7"/>
      <c r="H33" s="7"/>
      <c r="I33" s="7"/>
      <c r="J33" s="8">
        <v>29</v>
      </c>
      <c r="K33" s="9">
        <f t="shared" si="0"/>
        <v>0.3</v>
      </c>
      <c r="L33" s="9">
        <f t="shared" si="1"/>
        <v>-4.8175097668361699</v>
      </c>
      <c r="M33" s="10">
        <f t="shared" si="5"/>
        <v>2.513685514343452</v>
      </c>
      <c r="N33" s="10">
        <f>$B$2*L33+$C$2*M33</f>
        <v>3.2258189162763409</v>
      </c>
      <c r="O33" s="9">
        <f>$B$3*L33+$C$3*M33</f>
        <v>-1.151912126246359</v>
      </c>
      <c r="P33" s="11">
        <f>$B$2*L33+$C$2*M33</f>
        <v>3.2258189162763409</v>
      </c>
      <c r="Q33" s="11">
        <f>$B$3*L33+$C$3*M33</f>
        <v>-1.151912126246359</v>
      </c>
      <c r="R33" s="19">
        <f t="shared" si="2"/>
        <v>0.32258189162763412</v>
      </c>
    </row>
    <row r="34" spans="1:18" x14ac:dyDescent="0.3">
      <c r="A34" s="17">
        <f t="shared" si="3"/>
        <v>2</v>
      </c>
      <c r="B34" s="17">
        <f t="shared" si="4"/>
        <v>-1</v>
      </c>
      <c r="C34" s="7"/>
      <c r="D34" s="7"/>
      <c r="E34" s="7"/>
      <c r="F34" s="7"/>
      <c r="G34" s="7"/>
      <c r="H34" s="7"/>
      <c r="I34" s="7"/>
      <c r="J34" s="8">
        <v>30</v>
      </c>
      <c r="K34" s="9">
        <f t="shared" si="0"/>
        <v>0.3</v>
      </c>
      <c r="L34" s="9">
        <f t="shared" si="1"/>
        <v>-5.8778267613040622</v>
      </c>
      <c r="M34" s="10">
        <f t="shared" si="5"/>
        <v>2.2627297429236761</v>
      </c>
      <c r="N34" s="10">
        <f>$B$2*L34+$C$2*M34</f>
        <v>3.2120221208921214</v>
      </c>
      <c r="O34" s="9">
        <f>$B$3*L34+$C$3*M34</f>
        <v>-1.8075485091901931</v>
      </c>
      <c r="P34" s="11">
        <f>$B$2*L34+$C$2*M34</f>
        <v>3.2120221208921214</v>
      </c>
      <c r="Q34" s="11">
        <f>$B$3*L34+$C$3*M34</f>
        <v>-1.8075485091901931</v>
      </c>
      <c r="R34" s="19">
        <f t="shared" si="2"/>
        <v>0.32120221208921218</v>
      </c>
    </row>
    <row r="35" spans="1:18" x14ac:dyDescent="0.3">
      <c r="A35" s="17">
        <f t="shared" si="3"/>
        <v>2</v>
      </c>
      <c r="B35" s="17">
        <f t="shared" si="4"/>
        <v>-2</v>
      </c>
      <c r="C35" s="7"/>
      <c r="D35" s="7"/>
      <c r="E35" s="7"/>
      <c r="F35" s="7"/>
      <c r="G35" s="7"/>
      <c r="H35" s="7"/>
      <c r="I35" s="7"/>
      <c r="J35" s="8">
        <v>31</v>
      </c>
      <c r="K35" s="9">
        <f t="shared" si="0"/>
        <v>0.3</v>
      </c>
      <c r="L35" s="9">
        <f t="shared" si="1"/>
        <v>-6.8454470728918348</v>
      </c>
      <c r="M35" s="10">
        <f t="shared" si="5"/>
        <v>2.0280803246023176</v>
      </c>
      <c r="N35" s="10">
        <f>$B$2*L35+$C$2*M35</f>
        <v>3.1943617067204526</v>
      </c>
      <c r="O35" s="9">
        <f>$B$3*L35+$C$3*M35</f>
        <v>-2.4086833741447586</v>
      </c>
      <c r="P35" s="11">
        <f>$B$2*L35+$C$2*M35</f>
        <v>3.1943617067204526</v>
      </c>
      <c r="Q35" s="11">
        <f>$B$3*L35+$C$3*M35</f>
        <v>-2.4086833741447586</v>
      </c>
      <c r="R35" s="19">
        <f t="shared" si="2"/>
        <v>0.31943617067204527</v>
      </c>
    </row>
    <row r="36" spans="1:18" x14ac:dyDescent="0.3">
      <c r="A36" s="17">
        <f t="shared" si="3"/>
        <v>2</v>
      </c>
      <c r="B36" s="17">
        <f t="shared" si="4"/>
        <v>-2</v>
      </c>
      <c r="C36" s="7"/>
      <c r="D36" s="7"/>
      <c r="E36" s="7"/>
      <c r="F36" s="7"/>
      <c r="G36" s="7"/>
      <c r="H36" s="7"/>
      <c r="I36" s="7"/>
      <c r="J36" s="8">
        <v>32</v>
      </c>
      <c r="K36" s="9">
        <f t="shared" si="0"/>
        <v>0.3</v>
      </c>
      <c r="L36" s="9">
        <f t="shared" si="1"/>
        <v>-7.7051107770024903</v>
      </c>
      <c r="M36" s="10">
        <f t="shared" si="5"/>
        <v>1.8134378146358416</v>
      </c>
      <c r="N36" s="10">
        <f>$B$2*L36+$C$2*M36</f>
        <v>3.1731161885727559</v>
      </c>
      <c r="O36" s="9">
        <f>$B$3*L36+$C$3*M36</f>
        <v>-2.9458364811833242</v>
      </c>
      <c r="P36" s="11">
        <f>$B$2*L36+$C$2*M36</f>
        <v>3.1731161885727559</v>
      </c>
      <c r="Q36" s="11">
        <f>$B$3*L36+$C$3*M36</f>
        <v>-2.9458364811833242</v>
      </c>
      <c r="R36" s="19">
        <f t="shared" si="2"/>
        <v>0.3173116188572756</v>
      </c>
    </row>
    <row r="37" spans="1:18" x14ac:dyDescent="0.3">
      <c r="A37" s="17">
        <f t="shared" si="3"/>
        <v>2</v>
      </c>
      <c r="B37" s="17">
        <f t="shared" si="4"/>
        <v>-3</v>
      </c>
      <c r="C37" s="7"/>
      <c r="D37" s="7"/>
      <c r="E37" s="7"/>
      <c r="F37" s="7"/>
      <c r="G37" s="7"/>
      <c r="H37" s="7"/>
      <c r="I37" s="7"/>
      <c r="J37" s="8">
        <v>33</v>
      </c>
      <c r="K37" s="9">
        <f t="shared" ref="K37:K68" si="6">IF($J$2&gt;0,$H$2*(SIN(2*3.14159*J37/(100/$J$2))+1.1),$H$2)</f>
        <v>0.3</v>
      </c>
      <c r="L37" s="9">
        <f t="shared" ref="L37:L68" si="7">$H$3*SIN(2*3.14159*J37/(100/$J$3))</f>
        <v>-8.4432604863567668</v>
      </c>
      <c r="M37" s="10">
        <f t="shared" si="5"/>
        <v>1.6221872479167272</v>
      </c>
      <c r="N37" s="10">
        <f>$B$2*L37+$C$2*M37</f>
        <v>3.1486206203964082</v>
      </c>
      <c r="O37" s="9">
        <f>$B$3*L37+$C$3*M37</f>
        <v>-3.4105366192200197</v>
      </c>
      <c r="P37" s="11">
        <f>$B$2*L37+$C$2*M37</f>
        <v>3.1486206203964082</v>
      </c>
      <c r="Q37" s="11">
        <f>$B$3*L37+$C$3*M37</f>
        <v>-3.4105366192200197</v>
      </c>
      <c r="R37" s="19">
        <f t="shared" ref="R37:R68" si="8">$N$2*P37</f>
        <v>0.31486206203964084</v>
      </c>
    </row>
    <row r="38" spans="1:18" x14ac:dyDescent="0.3">
      <c r="A38" s="17">
        <f t="shared" ref="A38:A69" si="9">ROUNDDOWN(P38-$H$2,0)</f>
        <v>2</v>
      </c>
      <c r="B38" s="17">
        <f t="shared" ref="B38:B69" si="10">ROUNDDOWN(Q38,0)</f>
        <v>-3</v>
      </c>
      <c r="C38" s="7"/>
      <c r="D38" s="7"/>
      <c r="E38" s="7"/>
      <c r="F38" s="7"/>
      <c r="G38" s="7"/>
      <c r="H38" s="7"/>
      <c r="I38" s="7"/>
      <c r="J38" s="8">
        <v>34</v>
      </c>
      <c r="K38" s="9">
        <f t="shared" si="6"/>
        <v>0.3</v>
      </c>
      <c r="L38" s="9">
        <f t="shared" si="7"/>
        <v>-9.0482551587285549</v>
      </c>
      <c r="M38" s="10">
        <f t="shared" ref="M38:M69" si="11">M37+$L$2*($L$3*(K38-R37)-M37)</f>
        <v>1.4573447550411514</v>
      </c>
      <c r="N38" s="10">
        <f>$B$2*L38+$C$2*M38</f>
        <v>3.1212613112827476</v>
      </c>
      <c r="O38" s="9">
        <f>$B$3*L38+$C$3*M38</f>
        <v>-3.7954552018437018</v>
      </c>
      <c r="P38" s="11">
        <f>$B$2*L38+$C$2*M38</f>
        <v>3.1212613112827476</v>
      </c>
      <c r="Q38" s="11">
        <f>$B$3*L38+$C$3*M38</f>
        <v>-3.7954552018437018</v>
      </c>
      <c r="R38" s="19">
        <f t="shared" si="8"/>
        <v>0.31212613112827481</v>
      </c>
    </row>
    <row r="39" spans="1:18" x14ac:dyDescent="0.3">
      <c r="A39" s="17">
        <f t="shared" si="9"/>
        <v>2</v>
      </c>
      <c r="B39" s="17">
        <f t="shared" si="10"/>
        <v>-4</v>
      </c>
      <c r="C39" s="7"/>
      <c r="D39" s="7"/>
      <c r="E39" s="7"/>
      <c r="F39" s="7"/>
      <c r="G39" s="7"/>
      <c r="H39" s="7"/>
      <c r="I39" s="7"/>
      <c r="J39" s="8">
        <v>35</v>
      </c>
      <c r="K39" s="9">
        <f t="shared" si="6"/>
        <v>0.3</v>
      </c>
      <c r="L39" s="9">
        <f t="shared" si="7"/>
        <v>-9.5105536828251118</v>
      </c>
      <c r="M39" s="10">
        <f t="shared" si="11"/>
        <v>1.3215099962079917</v>
      </c>
      <c r="N39" s="10">
        <f>$B$2*L39+$C$2*M39</f>
        <v>3.091469733152215</v>
      </c>
      <c r="O39" s="9">
        <f>$B$3*L39+$C$3*M39</f>
        <v>-4.0945218433085602</v>
      </c>
      <c r="P39" s="11">
        <f>$B$2*L39+$C$2*M39</f>
        <v>3.091469733152215</v>
      </c>
      <c r="Q39" s="11">
        <f>$B$3*L39+$C$3*M39</f>
        <v>-4.0945218433085602</v>
      </c>
      <c r="R39" s="19">
        <f t="shared" si="8"/>
        <v>0.30914697331522151</v>
      </c>
    </row>
    <row r="40" spans="1:18" x14ac:dyDescent="0.3">
      <c r="A40" s="17">
        <f t="shared" si="9"/>
        <v>2</v>
      </c>
      <c r="B40" s="17">
        <f t="shared" si="10"/>
        <v>-4</v>
      </c>
      <c r="C40" s="7"/>
      <c r="D40" s="7"/>
      <c r="E40" s="7"/>
      <c r="F40" s="7"/>
      <c r="G40" s="7"/>
      <c r="H40" s="7"/>
      <c r="I40" s="7"/>
      <c r="J40" s="8">
        <v>36</v>
      </c>
      <c r="K40" s="9">
        <f t="shared" si="6"/>
        <v>0.3</v>
      </c>
      <c r="L40" s="9">
        <f t="shared" si="7"/>
        <v>-9.8228653470579026</v>
      </c>
      <c r="M40" s="10">
        <f t="shared" si="11"/>
        <v>1.2168251630936966</v>
      </c>
      <c r="N40" s="10">
        <f>$B$2*L40+$C$2*M40</f>
        <v>3.0597157161959077</v>
      </c>
      <c r="O40" s="9">
        <f>$B$3*L40+$C$3*M40</f>
        <v>-4.3030200919821029</v>
      </c>
      <c r="P40" s="11">
        <f>$B$2*L40+$C$2*M40</f>
        <v>3.0597157161959077</v>
      </c>
      <c r="Q40" s="11">
        <f>$B$3*L40+$C$3*M40</f>
        <v>-4.3030200919821029</v>
      </c>
      <c r="R40" s="19">
        <f t="shared" si="8"/>
        <v>0.30597157161959077</v>
      </c>
    </row>
    <row r="41" spans="1:18" x14ac:dyDescent="0.3">
      <c r="A41" s="17">
        <f t="shared" si="9"/>
        <v>2</v>
      </c>
      <c r="B41" s="17">
        <f t="shared" si="10"/>
        <v>-4</v>
      </c>
      <c r="C41" s="7"/>
      <c r="D41" s="7"/>
      <c r="E41" s="7"/>
      <c r="F41" s="7"/>
      <c r="G41" s="7"/>
      <c r="H41" s="7"/>
      <c r="I41" s="7"/>
      <c r="J41" s="8">
        <v>37</v>
      </c>
      <c r="K41" s="9">
        <f t="shared" si="6"/>
        <v>0.3</v>
      </c>
      <c r="L41" s="9">
        <f t="shared" si="7"/>
        <v>-9.9802648182255798</v>
      </c>
      <c r="M41" s="10">
        <f t="shared" si="11"/>
        <v>1.1449411952668518</v>
      </c>
      <c r="N41" s="10">
        <f>$B$2*L41+$C$2*M41</f>
        <v>3.026500039385283</v>
      </c>
      <c r="O41" s="9">
        <f>$B$3*L41+$C$3*M41</f>
        <v>-4.4176618114793644</v>
      </c>
      <c r="P41" s="11">
        <f>$B$2*L41+$C$2*M41</f>
        <v>3.026500039385283</v>
      </c>
      <c r="Q41" s="11">
        <f>$B$3*L41+$C$3*M41</f>
        <v>-4.4176618114793644</v>
      </c>
      <c r="R41" s="19">
        <f t="shared" si="8"/>
        <v>0.30265000393852831</v>
      </c>
    </row>
    <row r="42" spans="1:18" x14ac:dyDescent="0.3">
      <c r="A42" s="17">
        <f t="shared" si="9"/>
        <v>2</v>
      </c>
      <c r="B42" s="17">
        <f t="shared" si="10"/>
        <v>-4</v>
      </c>
      <c r="C42" s="7"/>
      <c r="D42" s="7"/>
      <c r="E42" s="7"/>
      <c r="F42" s="7"/>
      <c r="G42" s="7"/>
      <c r="H42" s="7"/>
      <c r="I42" s="7"/>
      <c r="J42" s="8">
        <v>38</v>
      </c>
      <c r="K42" s="9">
        <f t="shared" si="6"/>
        <v>0.3</v>
      </c>
      <c r="L42" s="9">
        <f t="shared" si="7"/>
        <v>-9.9802698168298143</v>
      </c>
      <c r="M42" s="10">
        <f t="shared" si="11"/>
        <v>1.1069917439289001</v>
      </c>
      <c r="N42" s="10">
        <f>$B$2*L42+$C$2*M42</f>
        <v>2.9923465329019727</v>
      </c>
      <c r="O42" s="9">
        <f>$B$3*L42+$C$3*M42</f>
        <v>-4.4366390364504573</v>
      </c>
      <c r="P42" s="11">
        <f>$B$2*L42+$C$2*M42</f>
        <v>2.9923465329019727</v>
      </c>
      <c r="Q42" s="11">
        <f>$B$3*L42+$C$3*M42</f>
        <v>-4.4366390364504573</v>
      </c>
      <c r="R42" s="19">
        <f t="shared" si="8"/>
        <v>0.29923465329019727</v>
      </c>
    </row>
    <row r="43" spans="1:18" x14ac:dyDescent="0.3">
      <c r="A43" s="17">
        <f t="shared" si="9"/>
        <v>2</v>
      </c>
      <c r="B43" s="17">
        <f t="shared" si="10"/>
        <v>-4</v>
      </c>
      <c r="C43" s="7"/>
      <c r="D43" s="7"/>
      <c r="E43" s="7"/>
      <c r="F43" s="7"/>
      <c r="G43" s="7"/>
      <c r="H43" s="7"/>
      <c r="I43" s="7"/>
      <c r="J43" s="8">
        <v>39</v>
      </c>
      <c r="K43" s="9">
        <f t="shared" si="6"/>
        <v>0.3</v>
      </c>
      <c r="L43" s="9">
        <f t="shared" si="7"/>
        <v>-9.8228802640397657</v>
      </c>
      <c r="M43" s="10">
        <f t="shared" si="11"/>
        <v>1.1035752935876382</v>
      </c>
      <c r="N43" s="10">
        <f>$B$2*L43+$C$2*M43</f>
        <v>2.9577938170368276</v>
      </c>
      <c r="O43" s="9">
        <f>$B$3*L43+$C$3*M43</f>
        <v>-4.3596524852260634</v>
      </c>
      <c r="P43" s="11">
        <f>$B$2*L43+$C$2*M43</f>
        <v>2.9577938170368276</v>
      </c>
      <c r="Q43" s="11">
        <f>$B$3*L43+$C$3*M43</f>
        <v>-4.3596524852260634</v>
      </c>
      <c r="R43" s="19">
        <f t="shared" si="8"/>
        <v>0.29577938170368279</v>
      </c>
    </row>
    <row r="44" spans="1:18" x14ac:dyDescent="0.3">
      <c r="A44" s="17">
        <f t="shared" si="9"/>
        <v>2</v>
      </c>
      <c r="B44" s="17">
        <f t="shared" si="10"/>
        <v>-4</v>
      </c>
      <c r="C44" s="3"/>
      <c r="D44" s="2"/>
      <c r="E44" s="3"/>
      <c r="F44" s="2"/>
      <c r="G44" s="3"/>
      <c r="H44" s="2"/>
      <c r="I44" s="1"/>
      <c r="J44" s="8">
        <v>40</v>
      </c>
      <c r="K44" s="9">
        <f t="shared" si="6"/>
        <v>0.3</v>
      </c>
      <c r="L44" s="9">
        <f t="shared" si="7"/>
        <v>-9.5105782829352883</v>
      </c>
      <c r="M44" s="10">
        <f t="shared" si="11"/>
        <v>1.1347457236149339</v>
      </c>
      <c r="N44" s="10">
        <f>$B$2*L44+$C$2*M44</f>
        <v>2.9233868078404983</v>
      </c>
      <c r="O44" s="9">
        <f>$B$3*L44+$C$3*M44</f>
        <v>-4.1879162796601772</v>
      </c>
      <c r="P44" s="11">
        <f>$B$2*L44+$C$2*M44</f>
        <v>2.9233868078404983</v>
      </c>
      <c r="Q44" s="11">
        <f>$B$3*L44+$C$3*M44</f>
        <v>-4.1879162796601772</v>
      </c>
      <c r="R44" s="19">
        <f t="shared" si="8"/>
        <v>0.29233868078404984</v>
      </c>
    </row>
    <row r="45" spans="1:18" x14ac:dyDescent="0.3">
      <c r="A45" s="17">
        <f t="shared" si="9"/>
        <v>2</v>
      </c>
      <c r="B45" s="17">
        <f t="shared" si="10"/>
        <v>-3</v>
      </c>
      <c r="C45" s="2"/>
      <c r="H45" s="1"/>
      <c r="I45" s="1"/>
      <c r="J45" s="8">
        <v>41</v>
      </c>
      <c r="K45" s="9">
        <f t="shared" si="6"/>
        <v>0.3</v>
      </c>
      <c r="L45" s="9">
        <f t="shared" si="7"/>
        <v>-9.0482890540092633</v>
      </c>
      <c r="M45" s="10">
        <f t="shared" si="11"/>
        <v>1.2000114585382859</v>
      </c>
      <c r="N45" s="10">
        <f>$B$2*L45+$C$2*M45</f>
        <v>2.8896681234863104</v>
      </c>
      <c r="O45" s="9">
        <f>$B$3*L45+$C$3*M45</f>
        <v>-3.9241387977354885</v>
      </c>
      <c r="P45" s="11">
        <f>$B$2*L45+$C$2*M45</f>
        <v>2.8896681234863104</v>
      </c>
      <c r="Q45" s="11">
        <f>$B$3*L45+$C$3*M45</f>
        <v>-3.9241387977354885</v>
      </c>
      <c r="R45" s="19">
        <f t="shared" si="8"/>
        <v>0.28896681234863103</v>
      </c>
    </row>
    <row r="46" spans="1:18" x14ac:dyDescent="0.3">
      <c r="A46" s="17">
        <f t="shared" si="9"/>
        <v>2</v>
      </c>
      <c r="B46" s="17">
        <f t="shared" si="10"/>
        <v>-3</v>
      </c>
      <c r="C46" s="2"/>
      <c r="H46" s="1"/>
      <c r="I46" s="1"/>
      <c r="J46" s="8">
        <v>42</v>
      </c>
      <c r="K46" s="9">
        <f t="shared" si="6"/>
        <v>0.3</v>
      </c>
      <c r="L46" s="9">
        <f t="shared" si="7"/>
        <v>-8.4433031422600866</v>
      </c>
      <c r="M46" s="10">
        <f t="shared" si="11"/>
        <v>1.2983432204665926</v>
      </c>
      <c r="N46" s="10">
        <f>$B$2*L46+$C$2*M46</f>
        <v>2.8571695268719508</v>
      </c>
      <c r="O46" s="9">
        <f>$B$3*L46+$C$3*M46</f>
        <v>-3.572479960896747</v>
      </c>
      <c r="P46" s="11">
        <f>$B$2*L46+$C$2*M46</f>
        <v>2.8571695268719508</v>
      </c>
      <c r="Q46" s="11">
        <f>$B$3*L46+$C$3*M46</f>
        <v>-3.572479960896747</v>
      </c>
      <c r="R46" s="19">
        <f t="shared" si="8"/>
        <v>0.2857169526871951</v>
      </c>
    </row>
    <row r="47" spans="1:18" x14ac:dyDescent="0.3">
      <c r="A47" s="17">
        <f t="shared" si="9"/>
        <v>2</v>
      </c>
      <c r="B47" s="17">
        <f t="shared" si="10"/>
        <v>-3</v>
      </c>
      <c r="C47" s="3"/>
      <c r="D47" s="2"/>
      <c r="E47" s="3"/>
      <c r="F47" s="2"/>
      <c r="G47" s="3"/>
      <c r="H47" s="2"/>
      <c r="I47" s="1"/>
      <c r="J47" s="8">
        <v>43</v>
      </c>
      <c r="K47" s="9">
        <f t="shared" si="6"/>
        <v>0.3</v>
      </c>
      <c r="L47" s="9">
        <f t="shared" si="7"/>
        <v>-7.7051615208204787</v>
      </c>
      <c r="M47" s="10">
        <f t="shared" si="11"/>
        <v>1.4281902613899755</v>
      </c>
      <c r="N47" s="10">
        <f>$B$2*L47+$C$2*M47</f>
        <v>2.8264035394150739</v>
      </c>
      <c r="O47" s="9">
        <f>$B$3*L47+$C$3*M47</f>
        <v>-3.1384856297152517</v>
      </c>
      <c r="P47" s="11">
        <f>$B$2*L47+$C$2*M47</f>
        <v>2.8264035394150739</v>
      </c>
      <c r="Q47" s="11">
        <f>$B$3*L47+$C$3*M47</f>
        <v>-3.1384856297152517</v>
      </c>
      <c r="R47" s="19">
        <f t="shared" si="8"/>
        <v>0.28264035394150738</v>
      </c>
    </row>
    <row r="48" spans="1:18" x14ac:dyDescent="0.3">
      <c r="A48" s="17">
        <f t="shared" si="9"/>
        <v>2</v>
      </c>
      <c r="B48" s="17">
        <f t="shared" si="10"/>
        <v>-2</v>
      </c>
      <c r="C48" s="3"/>
      <c r="D48" s="2"/>
      <c r="E48" s="3"/>
      <c r="F48" s="2"/>
      <c r="G48" s="3"/>
      <c r="H48" s="2"/>
      <c r="I48" s="1"/>
      <c r="J48" s="8">
        <v>44</v>
      </c>
      <c r="K48" s="9">
        <f t="shared" si="6"/>
        <v>0.3</v>
      </c>
      <c r="L48" s="9">
        <f t="shared" si="7"/>
        <v>-6.8455051043655128</v>
      </c>
      <c r="M48" s="10">
        <f t="shared" si="11"/>
        <v>1.5875048193610017</v>
      </c>
      <c r="N48" s="10">
        <f>$B$2*L48+$C$2*M48</f>
        <v>2.7978553582980044</v>
      </c>
      <c r="O48" s="9">
        <f>$B$3*L48+$C$3*M48</f>
        <v>-2.6290001425022558</v>
      </c>
      <c r="P48" s="11">
        <f>$B$2*L48+$C$2*M48</f>
        <v>2.7978553582980044</v>
      </c>
      <c r="Q48" s="11">
        <f>$B$3*L48+$C$3*M48</f>
        <v>-2.6290001425022558</v>
      </c>
      <c r="R48" s="19">
        <f t="shared" si="8"/>
        <v>0.27978553582980042</v>
      </c>
    </row>
    <row r="49" spans="1:18" x14ac:dyDescent="0.3">
      <c r="A49" s="17">
        <f t="shared" si="9"/>
        <v>2</v>
      </c>
      <c r="B49" s="17">
        <f t="shared" si="10"/>
        <v>-2</v>
      </c>
      <c r="C49" s="3"/>
      <c r="D49" s="2"/>
      <c r="E49" s="3"/>
      <c r="F49" s="2"/>
      <c r="G49" s="3"/>
      <c r="H49" s="2"/>
      <c r="I49" s="1"/>
      <c r="J49" s="8">
        <v>45</v>
      </c>
      <c r="K49" s="9">
        <f t="shared" si="6"/>
        <v>0.3</v>
      </c>
      <c r="L49" s="9">
        <f t="shared" si="7"/>
        <v>-5.877891165243982</v>
      </c>
      <c r="M49" s="10">
        <f t="shared" si="11"/>
        <v>1.7737744128693873</v>
      </c>
      <c r="N49" s="10">
        <f>$B$2*L49+$C$2*M49</f>
        <v>2.7719752046312451</v>
      </c>
      <c r="O49" s="9">
        <f>$B$3*L49+$C$3*M49</f>
        <v>-2.0520583761872975</v>
      </c>
      <c r="P49" s="11">
        <f>$B$2*L49+$C$2*M49</f>
        <v>2.7719752046312451</v>
      </c>
      <c r="Q49" s="11">
        <f>$B$3*L49+$C$3*M49</f>
        <v>-2.0520583761872975</v>
      </c>
      <c r="R49" s="19">
        <f t="shared" si="8"/>
        <v>0.27719752046312451</v>
      </c>
    </row>
    <row r="50" spans="1:18" x14ac:dyDescent="0.3">
      <c r="A50" s="17">
        <f t="shared" si="9"/>
        <v>2</v>
      </c>
      <c r="B50" s="17">
        <f t="shared" si="10"/>
        <v>-1</v>
      </c>
      <c r="C50" s="3"/>
      <c r="D50" s="2"/>
      <c r="E50" s="3"/>
      <c r="F50" s="2"/>
      <c r="G50" s="3"/>
      <c r="H50" s="2"/>
      <c r="I50" s="1"/>
      <c r="J50" s="8">
        <v>46</v>
      </c>
      <c r="K50" s="9">
        <f t="shared" si="6"/>
        <v>0.3</v>
      </c>
      <c r="L50" s="9">
        <f t="shared" si="7"/>
        <v>-4.817579527555429</v>
      </c>
      <c r="M50" s="10">
        <f t="shared" si="11"/>
        <v>1.9840614641094483</v>
      </c>
      <c r="N50" s="10">
        <f>$B$2*L50+$C$2*M50</f>
        <v>2.7491712232095891</v>
      </c>
      <c r="O50" s="9">
        <f>$B$3*L50+$C$3*M50</f>
        <v>-1.4167590317229903</v>
      </c>
      <c r="P50" s="11">
        <f>$B$2*L50+$C$2*M50</f>
        <v>2.7491712232095891</v>
      </c>
      <c r="Q50" s="11">
        <f>$B$3*L50+$C$3*M50</f>
        <v>-1.4167590317229903</v>
      </c>
      <c r="R50" s="19">
        <f t="shared" si="8"/>
        <v>0.27491712232095894</v>
      </c>
    </row>
    <row r="51" spans="1:18" x14ac:dyDescent="0.3">
      <c r="A51" s="17">
        <f t="shared" si="9"/>
        <v>2</v>
      </c>
      <c r="B51" s="17">
        <f t="shared" si="10"/>
        <v>0</v>
      </c>
      <c r="C51" s="3"/>
      <c r="D51" s="2"/>
      <c r="E51" s="3"/>
      <c r="F51" s="2"/>
      <c r="G51" s="3"/>
      <c r="H51" s="2"/>
      <c r="I51" s="1"/>
      <c r="J51" s="8">
        <v>47</v>
      </c>
      <c r="K51" s="9">
        <f t="shared" si="6"/>
        <v>0.3</v>
      </c>
      <c r="L51" s="9">
        <f t="shared" si="7"/>
        <v>-3.6812919110143576</v>
      </c>
      <c r="M51" s="10">
        <f t="shared" si="11"/>
        <v>2.2150496262587644</v>
      </c>
      <c r="N51" s="10">
        <f>$B$2*L51+$C$2*M51</f>
        <v>2.7298030458357596</v>
      </c>
      <c r="O51" s="9">
        <f>$B$3*L51+$C$3*M51</f>
        <v>-0.73312114237779658</v>
      </c>
      <c r="P51" s="11">
        <f>$B$2*L51+$C$2*M51</f>
        <v>2.7298030458357596</v>
      </c>
      <c r="Q51" s="11">
        <f>$B$3*L51+$C$3*M51</f>
        <v>-0.73312114237779658</v>
      </c>
      <c r="R51" s="19">
        <f t="shared" si="8"/>
        <v>0.27298030458357597</v>
      </c>
    </row>
    <row r="52" spans="1:18" x14ac:dyDescent="0.3">
      <c r="A52" s="17">
        <f t="shared" si="9"/>
        <v>2</v>
      </c>
      <c r="B52" s="17">
        <f t="shared" si="10"/>
        <v>0</v>
      </c>
      <c r="C52" s="3"/>
      <c r="D52" s="2"/>
      <c r="E52" s="3"/>
      <c r="F52" s="2"/>
      <c r="G52" s="3"/>
      <c r="H52" s="2"/>
      <c r="I52" s="1"/>
      <c r="J52" s="8">
        <v>48</v>
      </c>
      <c r="K52" s="9">
        <f t="shared" si="6"/>
        <v>0.3</v>
      </c>
      <c r="L52" s="9">
        <f t="shared" si="7"/>
        <v>-2.4869482198861697</v>
      </c>
      <c r="M52" s="10">
        <f t="shared" si="11"/>
        <v>2.463096084160417</v>
      </c>
      <c r="N52" s="10">
        <f>$B$2*L52+$C$2*M52</f>
        <v>2.7141761197216092</v>
      </c>
      <c r="O52" s="9">
        <f>$B$3*L52+$C$3*M52</f>
        <v>-1.1926067862876311E-2</v>
      </c>
      <c r="P52" s="11">
        <f>$B$2*L52+$C$2*M52</f>
        <v>2.7141761197216092</v>
      </c>
      <c r="Q52" s="11">
        <f>$B$3*L52+$C$3*M52</f>
        <v>-1.1926067862876311E-2</v>
      </c>
      <c r="R52" s="19">
        <f t="shared" si="8"/>
        <v>0.27141761197216091</v>
      </c>
    </row>
    <row r="53" spans="1:18" x14ac:dyDescent="0.3">
      <c r="A53" s="17">
        <f t="shared" si="9"/>
        <v>2</v>
      </c>
      <c r="B53" s="17">
        <f t="shared" si="10"/>
        <v>0</v>
      </c>
      <c r="C53" s="3"/>
      <c r="D53" s="2"/>
      <c r="E53" s="3"/>
      <c r="F53" s="2"/>
      <c r="G53" s="3"/>
      <c r="H53" s="2"/>
      <c r="I53" s="1"/>
      <c r="J53" s="8">
        <v>49</v>
      </c>
      <c r="K53" s="9">
        <f t="shared" si="6"/>
        <v>0.3</v>
      </c>
      <c r="L53" s="9">
        <f t="shared" si="7"/>
        <v>-1.2533839358688192</v>
      </c>
      <c r="M53" s="10">
        <f t="shared" si="11"/>
        <v>2.7242890035972036</v>
      </c>
      <c r="N53" s="10">
        <f>$B$2*L53+$C$2*M53</f>
        <v>2.7025368904112472</v>
      </c>
      <c r="O53" s="9">
        <f>$B$3*L53+$C$3*M53</f>
        <v>0.73545253386419218</v>
      </c>
      <c r="P53" s="11">
        <f>$B$2*L53+$C$2*M53</f>
        <v>2.7025368904112472</v>
      </c>
      <c r="Q53" s="11">
        <f>$B$3*L53+$C$3*M53</f>
        <v>0.73545253386419218</v>
      </c>
      <c r="R53" s="19">
        <f t="shared" si="8"/>
        <v>0.27025368904112473</v>
      </c>
    </row>
    <row r="54" spans="1:18" x14ac:dyDescent="0.3">
      <c r="A54" s="17">
        <f t="shared" si="9"/>
        <v>2</v>
      </c>
      <c r="B54" s="17">
        <f t="shared" si="10"/>
        <v>1</v>
      </c>
      <c r="C54" s="3"/>
      <c r="D54" s="2"/>
      <c r="E54" s="3"/>
      <c r="F54" s="2"/>
      <c r="G54" s="3"/>
      <c r="H54" s="2"/>
      <c r="I54" s="1"/>
      <c r="J54" s="8">
        <v>50</v>
      </c>
      <c r="K54" s="9">
        <f t="shared" si="6"/>
        <v>0.3</v>
      </c>
      <c r="L54" s="9">
        <f t="shared" si="7"/>
        <v>-5.3071795866868753E-5</v>
      </c>
      <c r="M54" s="10">
        <f t="shared" si="11"/>
        <v>2.9945092231499841</v>
      </c>
      <c r="N54" s="10">
        <f>$B$2*L54+$C$2*M54</f>
        <v>2.6950689151941591</v>
      </c>
      <c r="O54" s="9">
        <f>$B$3*L54+$C$3*M54</f>
        <v>1.4972280756770586</v>
      </c>
      <c r="P54" s="11">
        <f>$B$2*L54+$C$2*M54</f>
        <v>2.6950689151941591</v>
      </c>
      <c r="Q54" s="11">
        <f>$B$3*L54+$C$3*M54</f>
        <v>1.4972280756770586</v>
      </c>
      <c r="R54" s="19">
        <f t="shared" si="8"/>
        <v>0.26950689151941593</v>
      </c>
    </row>
    <row r="55" spans="1:18" x14ac:dyDescent="0.3">
      <c r="A55" s="17">
        <f t="shared" si="9"/>
        <v>2</v>
      </c>
      <c r="B55" s="17">
        <f t="shared" si="10"/>
        <v>2</v>
      </c>
      <c r="C55" s="3"/>
      <c r="D55" s="2"/>
      <c r="E55" s="3"/>
      <c r="F55" s="2"/>
      <c r="G55" s="3"/>
      <c r="H55" s="2"/>
      <c r="I55" s="1"/>
      <c r="J55" s="8">
        <v>51</v>
      </c>
      <c r="K55" s="9">
        <f t="shared" si="6"/>
        <v>0.3</v>
      </c>
      <c r="L55" s="9">
        <f t="shared" si="7"/>
        <v>1.2532786292495979</v>
      </c>
      <c r="M55" s="10">
        <f t="shared" si="11"/>
        <v>3.2694952157243251</v>
      </c>
      <c r="N55" s="10">
        <f>$B$2*L55+$C$2*M55</f>
        <v>2.6918899683019735</v>
      </c>
      <c r="O55" s="9">
        <f>$B$3*L55+$C$3*M55</f>
        <v>2.2613869224869614</v>
      </c>
      <c r="P55" s="11">
        <f>$B$2*L55+$C$2*M55</f>
        <v>2.6918899683019735</v>
      </c>
      <c r="Q55" s="11">
        <f>$B$3*L55+$C$3*M55</f>
        <v>2.2613869224869614</v>
      </c>
      <c r="R55" s="19">
        <f t="shared" si="8"/>
        <v>0.26918899683019737</v>
      </c>
    </row>
    <row r="56" spans="1:18" x14ac:dyDescent="0.3">
      <c r="A56" s="17">
        <f t="shared" si="9"/>
        <v>2</v>
      </c>
      <c r="B56" s="17">
        <f t="shared" si="10"/>
        <v>3</v>
      </c>
      <c r="C56" s="3"/>
      <c r="D56" s="2"/>
      <c r="E56" s="3"/>
      <c r="F56" s="2"/>
      <c r="G56" s="3"/>
      <c r="H56" s="2"/>
      <c r="I56" s="1"/>
      <c r="J56" s="8">
        <v>52</v>
      </c>
      <c r="K56" s="9">
        <f t="shared" si="6"/>
        <v>0.3</v>
      </c>
      <c r="L56" s="9">
        <f t="shared" si="7"/>
        <v>2.4868454109849427</v>
      </c>
      <c r="M56" s="10">
        <f t="shared" si="11"/>
        <v>3.5449102952651081</v>
      </c>
      <c r="N56" s="10">
        <f>$B$2*L56+$C$2*M56</f>
        <v>2.6930501835416085</v>
      </c>
      <c r="O56" s="9">
        <f>$B$3*L56+$C$3*M56</f>
        <v>3.0158778531250254</v>
      </c>
      <c r="P56" s="11">
        <f>$B$2*L56+$C$2*M56</f>
        <v>2.6930501835416085</v>
      </c>
      <c r="Q56" s="11">
        <f>$B$3*L56+$C$3*M56</f>
        <v>3.0158778531250254</v>
      </c>
      <c r="R56" s="19">
        <f t="shared" si="8"/>
        <v>0.26930501835416087</v>
      </c>
    </row>
    <row r="57" spans="1:18" x14ac:dyDescent="0.3">
      <c r="A57" s="17">
        <f t="shared" si="9"/>
        <v>2</v>
      </c>
      <c r="B57" s="17">
        <f t="shared" si="10"/>
        <v>3</v>
      </c>
      <c r="C57" s="3"/>
      <c r="D57" s="2"/>
      <c r="E57" s="3"/>
      <c r="F57" s="2"/>
      <c r="G57" s="3"/>
      <c r="H57" s="2"/>
      <c r="I57" s="1"/>
      <c r="J57" s="8">
        <v>53</v>
      </c>
      <c r="K57" s="9">
        <f t="shared" si="6"/>
        <v>0.3</v>
      </c>
      <c r="L57" s="9">
        <f t="shared" si="7"/>
        <v>3.6811932211861937</v>
      </c>
      <c r="M57" s="10">
        <f t="shared" si="11"/>
        <v>3.816411008770848</v>
      </c>
      <c r="N57" s="10">
        <f>$B$2*L57+$C$2*M57</f>
        <v>2.6985312636565246</v>
      </c>
      <c r="O57" s="9">
        <f>$B$3*L57+$C$3*M57</f>
        <v>3.7488021149785209</v>
      </c>
      <c r="P57" s="11">
        <f>$B$2*L57+$C$2*M57</f>
        <v>2.6985312636565246</v>
      </c>
      <c r="Q57" s="11">
        <f>$B$3*L57+$C$3*M57</f>
        <v>3.7488021149785209</v>
      </c>
      <c r="R57" s="19">
        <f t="shared" si="8"/>
        <v>0.26985312636565245</v>
      </c>
    </row>
    <row r="58" spans="1:18" x14ac:dyDescent="0.3">
      <c r="A58" s="17">
        <f t="shared" si="9"/>
        <v>2</v>
      </c>
      <c r="B58" s="17">
        <f t="shared" si="10"/>
        <v>4</v>
      </c>
      <c r="C58" s="3"/>
      <c r="D58" s="2"/>
      <c r="E58" s="3"/>
      <c r="F58" s="2"/>
      <c r="G58" s="3"/>
      <c r="H58" s="2"/>
      <c r="I58" s="1"/>
      <c r="J58" s="8">
        <v>54</v>
      </c>
      <c r="K58" s="9">
        <f t="shared" si="6"/>
        <v>0.3</v>
      </c>
      <c r="L58" s="9">
        <f t="shared" si="7"/>
        <v>4.817486513195238</v>
      </c>
      <c r="M58" s="10">
        <f t="shared" si="11"/>
        <v>4.0797156350266146</v>
      </c>
      <c r="N58" s="10">
        <f>$B$2*L58+$C$2*M58</f>
        <v>2.7082467688849059</v>
      </c>
      <c r="O58" s="9">
        <f>$B$3*L58+$C$3*M58</f>
        <v>4.4486010741109263</v>
      </c>
      <c r="P58" s="11">
        <f>$B$2*L58+$C$2*M58</f>
        <v>2.7082467688849059</v>
      </c>
      <c r="Q58" s="11">
        <f>$B$3*L58+$C$3*M58</f>
        <v>4.4486010741109263</v>
      </c>
      <c r="R58" s="19">
        <f t="shared" si="8"/>
        <v>0.2708246768884906</v>
      </c>
    </row>
    <row r="59" spans="1:18" x14ac:dyDescent="0.3">
      <c r="A59" s="17">
        <f t="shared" si="9"/>
        <v>2</v>
      </c>
      <c r="B59" s="17">
        <f t="shared" si="10"/>
        <v>5</v>
      </c>
      <c r="C59" s="3"/>
      <c r="D59" s="2"/>
      <c r="E59" s="3"/>
      <c r="F59" s="2"/>
      <c r="G59" s="3"/>
      <c r="H59" s="2"/>
      <c r="I59" s="1"/>
      <c r="J59" s="8">
        <v>55</v>
      </c>
      <c r="K59" s="9">
        <f t="shared" si="6"/>
        <v>0.3</v>
      </c>
      <c r="L59" s="9">
        <f t="shared" si="7"/>
        <v>5.8778052932413152</v>
      </c>
      <c r="M59" s="10">
        <f t="shared" si="11"/>
        <v>4.3306717097914422</v>
      </c>
      <c r="N59" s="10">
        <f>$B$2*L59+$C$2*M59</f>
        <v>2.722043480164035</v>
      </c>
      <c r="O59" s="9">
        <f>$B$3*L59+$C$3*M59</f>
        <v>5.1042385015163791</v>
      </c>
      <c r="P59" s="11">
        <f>$B$2*L59+$C$2*M59</f>
        <v>2.722043480164035</v>
      </c>
      <c r="Q59" s="11">
        <f>$B$3*L59+$C$3*M59</f>
        <v>5.1042385015163791</v>
      </c>
      <c r="R59" s="19">
        <f t="shared" si="8"/>
        <v>0.27220434801640353</v>
      </c>
    </row>
    <row r="60" spans="1:18" x14ac:dyDescent="0.3">
      <c r="A60" s="17">
        <f t="shared" si="9"/>
        <v>2</v>
      </c>
      <c r="B60" s="17">
        <f t="shared" si="10"/>
        <v>5</v>
      </c>
      <c r="C60" s="3"/>
      <c r="D60" s="2"/>
      <c r="E60" s="3"/>
      <c r="F60" s="2"/>
      <c r="G60" s="3"/>
      <c r="H60" s="2"/>
      <c r="I60" s="1"/>
      <c r="J60" s="8">
        <v>56</v>
      </c>
      <c r="K60" s="9">
        <f t="shared" si="6"/>
        <v>0.3</v>
      </c>
      <c r="L60" s="9">
        <f t="shared" si="7"/>
        <v>6.8454277289708623</v>
      </c>
      <c r="M60" s="10">
        <f t="shared" si="11"/>
        <v>4.5653215125294926</v>
      </c>
      <c r="N60" s="10">
        <f>$B$2*L60+$C$2*M60</f>
        <v>2.739703815482371</v>
      </c>
      <c r="O60" s="9">
        <f>$B$3*L60+$C$3*M60</f>
        <v>5.7053746207501774</v>
      </c>
      <c r="P60" s="11">
        <f>$B$2*L60+$C$2*M60</f>
        <v>2.739703815482371</v>
      </c>
      <c r="Q60" s="11">
        <f>$B$3*L60+$C$3*M60</f>
        <v>5.7053746207501774</v>
      </c>
      <c r="R60" s="19">
        <f t="shared" si="8"/>
        <v>0.27397038154823711</v>
      </c>
    </row>
    <row r="61" spans="1:18" x14ac:dyDescent="0.3">
      <c r="A61" s="17">
        <f t="shared" si="9"/>
        <v>2</v>
      </c>
      <c r="B61" s="17">
        <f t="shared" si="10"/>
        <v>6</v>
      </c>
      <c r="C61" s="3"/>
      <c r="D61" s="2"/>
      <c r="E61" s="3"/>
      <c r="F61" s="2"/>
      <c r="G61" s="3"/>
      <c r="H61" s="2"/>
      <c r="I61" s="1"/>
      <c r="J61" s="8">
        <v>57</v>
      </c>
      <c r="K61" s="9">
        <f t="shared" si="6"/>
        <v>0.3</v>
      </c>
      <c r="L61" s="9">
        <f t="shared" si="7"/>
        <v>7.705093862287983</v>
      </c>
      <c r="M61" s="10">
        <f t="shared" si="11"/>
        <v>4.7799644819218265</v>
      </c>
      <c r="N61" s="10">
        <f>$B$2*L61+$C$2*M61</f>
        <v>2.7609492612720477</v>
      </c>
      <c r="O61" s="9">
        <f>$B$3*L61+$C$3*M61</f>
        <v>6.2425291721049048</v>
      </c>
      <c r="P61" s="11">
        <f>$B$2*L61+$C$2*M61</f>
        <v>2.7609492612720477</v>
      </c>
      <c r="Q61" s="11">
        <f>$B$3*L61+$C$3*M61</f>
        <v>6.2425291721049048</v>
      </c>
      <c r="R61" s="19">
        <f t="shared" si="8"/>
        <v>0.27609492612720477</v>
      </c>
    </row>
    <row r="62" spans="1:18" x14ac:dyDescent="0.3">
      <c r="A62" s="17">
        <f t="shared" si="9"/>
        <v>2</v>
      </c>
      <c r="B62" s="17">
        <f t="shared" si="10"/>
        <v>6</v>
      </c>
      <c r="C62" s="3"/>
      <c r="D62" s="2"/>
      <c r="E62" s="3"/>
      <c r="F62" s="2"/>
      <c r="G62" s="3"/>
      <c r="H62" s="2"/>
      <c r="I62" s="1"/>
      <c r="J62" s="8">
        <v>58</v>
      </c>
      <c r="K62" s="9">
        <f t="shared" si="6"/>
        <v>0.3</v>
      </c>
      <c r="L62" s="9">
        <f t="shared" si="7"/>
        <v>8.4432462676034206</v>
      </c>
      <c r="M62" s="10">
        <f t="shared" si="11"/>
        <v>4.971215575830561</v>
      </c>
      <c r="N62" s="10">
        <f>$B$2*L62+$C$2*M62</f>
        <v>2.7854447647268206</v>
      </c>
      <c r="O62" s="9">
        <f>$B$3*L62+$C$3*M62</f>
        <v>6.7072309217169908</v>
      </c>
      <c r="P62" s="11">
        <f>$B$2*L62+$C$2*M62</f>
        <v>2.7854447647268206</v>
      </c>
      <c r="Q62" s="11">
        <f>$B$3*L62+$C$3*M62</f>
        <v>6.7072309217169908</v>
      </c>
      <c r="R62" s="19">
        <f t="shared" si="8"/>
        <v>0.27854447647268205</v>
      </c>
    </row>
    <row r="63" spans="1:18" x14ac:dyDescent="0.3">
      <c r="A63" s="17">
        <f t="shared" si="9"/>
        <v>2</v>
      </c>
      <c r="B63" s="17">
        <f t="shared" si="10"/>
        <v>7</v>
      </c>
      <c r="C63" s="3"/>
      <c r="D63" s="2"/>
      <c r="E63" s="3"/>
      <c r="F63" s="2"/>
      <c r="G63" s="3"/>
      <c r="H63" s="2"/>
      <c r="I63" s="1"/>
      <c r="J63" s="8">
        <v>59</v>
      </c>
      <c r="K63" s="9">
        <f t="shared" si="6"/>
        <v>0.3</v>
      </c>
      <c r="L63" s="9">
        <f t="shared" si="7"/>
        <v>9.0482438601742192</v>
      </c>
      <c r="M63" s="10">
        <f t="shared" si="11"/>
        <v>5.136058655345435</v>
      </c>
      <c r="N63" s="10">
        <f>$B$2*L63+$C$2*M63</f>
        <v>2.8128040177760472</v>
      </c>
      <c r="O63" s="9">
        <f>$B$3*L63+$C$3*M63</f>
        <v>7.0921512577598271</v>
      </c>
      <c r="P63" s="11">
        <f>$B$2*L63+$C$2*M63</f>
        <v>2.8128040177760472</v>
      </c>
      <c r="Q63" s="11">
        <f>$B$3*L63+$C$3*M63</f>
        <v>7.0921512577598271</v>
      </c>
      <c r="R63" s="19">
        <f t="shared" si="8"/>
        <v>0.28128040177760472</v>
      </c>
    </row>
    <row r="64" spans="1:18" x14ac:dyDescent="0.3">
      <c r="A64" s="17">
        <f t="shared" si="9"/>
        <v>2</v>
      </c>
      <c r="B64" s="17">
        <f t="shared" si="10"/>
        <v>7</v>
      </c>
      <c r="C64" s="3"/>
      <c r="D64" s="2"/>
      <c r="E64" s="3"/>
      <c r="F64" s="2"/>
      <c r="G64" s="3"/>
      <c r="H64" s="2"/>
      <c r="I64" s="1"/>
      <c r="J64" s="8">
        <v>60</v>
      </c>
      <c r="K64" s="9">
        <f t="shared" si="6"/>
        <v>0.3</v>
      </c>
      <c r="L64" s="9">
        <f t="shared" si="7"/>
        <v>9.5105454826544502</v>
      </c>
      <c r="M64" s="10">
        <f t="shared" si="11"/>
        <v>5.2718940510159333</v>
      </c>
      <c r="N64" s="10">
        <f>$B$2*L64+$C$2*M64</f>
        <v>2.84259554938345</v>
      </c>
      <c r="O64" s="9">
        <f>$B$3*L64+$C$3*M64</f>
        <v>7.3912197668351922</v>
      </c>
      <c r="P64" s="11">
        <f>$B$2*L64+$C$2*M64</f>
        <v>2.84259554938345</v>
      </c>
      <c r="Q64" s="11">
        <f>$B$3*L64+$C$3*M64</f>
        <v>7.3912197668351922</v>
      </c>
      <c r="R64" s="19">
        <f t="shared" si="8"/>
        <v>0.28425955493834504</v>
      </c>
    </row>
    <row r="65" spans="1:18" x14ac:dyDescent="0.3">
      <c r="A65" s="17">
        <f t="shared" si="9"/>
        <v>2</v>
      </c>
      <c r="B65" s="17">
        <f t="shared" si="10"/>
        <v>7</v>
      </c>
      <c r="C65" s="3"/>
      <c r="D65" s="2"/>
      <c r="E65" s="3"/>
      <c r="F65" s="2"/>
      <c r="G65" s="3"/>
      <c r="H65" s="2"/>
      <c r="I65" s="1"/>
      <c r="J65" s="8">
        <v>61</v>
      </c>
      <c r="K65" s="9">
        <f t="shared" si="6"/>
        <v>0.3</v>
      </c>
      <c r="L65" s="9">
        <f t="shared" si="7"/>
        <v>9.8228603745922776</v>
      </c>
      <c r="M65" s="10">
        <f t="shared" si="11"/>
        <v>5.3765795611223233</v>
      </c>
      <c r="N65" s="10">
        <f>$B$2*L65+$C$2*M65</f>
        <v>2.8743495300916351</v>
      </c>
      <c r="O65" s="9">
        <f>$B$3*L65+$C$3*M65</f>
        <v>7.5997199678573004</v>
      </c>
      <c r="P65" s="11">
        <f>$B$2*L65+$C$2*M65</f>
        <v>2.8743495300916351</v>
      </c>
      <c r="Q65" s="11">
        <f>$B$3*L65+$C$3*M65</f>
        <v>7.5997199678573004</v>
      </c>
      <c r="R65" s="19">
        <f t="shared" si="8"/>
        <v>0.2874349530091635</v>
      </c>
    </row>
    <row r="66" spans="1:18" x14ac:dyDescent="0.3">
      <c r="A66" s="17">
        <f t="shared" si="9"/>
        <v>2</v>
      </c>
      <c r="B66" s="17">
        <f t="shared" si="10"/>
        <v>7</v>
      </c>
      <c r="C66" s="3"/>
      <c r="D66" s="2"/>
      <c r="E66" s="3"/>
      <c r="F66" s="2"/>
      <c r="G66" s="3"/>
      <c r="H66" s="2"/>
      <c r="I66" s="1"/>
      <c r="J66" s="8">
        <v>62</v>
      </c>
      <c r="K66" s="9">
        <f t="shared" si="6"/>
        <v>0.3</v>
      </c>
      <c r="L66" s="9">
        <f t="shared" si="7"/>
        <v>9.9802631518836158</v>
      </c>
      <c r="M66" s="10">
        <f t="shared" si="11"/>
        <v>5.4484642354194648</v>
      </c>
      <c r="N66" s="10">
        <f>$B$2*L66+$C$2*M66</f>
        <v>2.9075651815007957</v>
      </c>
      <c r="O66" s="9">
        <f>$B$3*L66+$C$3*M66</f>
        <v>7.7143636936515403</v>
      </c>
      <c r="P66" s="11">
        <f>$B$2*L66+$C$2*M66</f>
        <v>2.9075651815007957</v>
      </c>
      <c r="Q66" s="11">
        <f>$B$3*L66+$C$3*M66</f>
        <v>7.7143636936515403</v>
      </c>
      <c r="R66" s="19">
        <f t="shared" si="8"/>
        <v>0.29075651815007958</v>
      </c>
    </row>
    <row r="67" spans="1:18" x14ac:dyDescent="0.3">
      <c r="A67" s="17">
        <f t="shared" si="9"/>
        <v>2</v>
      </c>
      <c r="B67" s="17">
        <f t="shared" si="10"/>
        <v>7</v>
      </c>
      <c r="C67" s="3"/>
      <c r="D67" s="2"/>
      <c r="E67" s="3"/>
      <c r="F67" s="2"/>
      <c r="G67" s="3"/>
      <c r="H67" s="2"/>
      <c r="I67" s="1"/>
      <c r="J67" s="8">
        <v>63</v>
      </c>
      <c r="K67" s="9">
        <f t="shared" si="6"/>
        <v>0.3</v>
      </c>
      <c r="L67" s="9">
        <f t="shared" si="7"/>
        <v>9.9802714828906733</v>
      </c>
      <c r="M67" s="10">
        <f t="shared" si="11"/>
        <v>5.486414411564474</v>
      </c>
      <c r="N67" s="10">
        <f>$B$2*L67+$C$2*M67</f>
        <v>2.9417186738298922</v>
      </c>
      <c r="O67" s="9">
        <f>$B$3*L67+$C$3*M67</f>
        <v>7.7333429472275732</v>
      </c>
      <c r="P67" s="11">
        <f>$B$2*L67+$C$2*M67</f>
        <v>2.9417186738298922</v>
      </c>
      <c r="Q67" s="11">
        <f>$B$3*L67+$C$3*M67</f>
        <v>7.7333429472275732</v>
      </c>
      <c r="R67" s="19">
        <f t="shared" si="8"/>
        <v>0.29417186738298923</v>
      </c>
    </row>
    <row r="68" spans="1:18" x14ac:dyDescent="0.3">
      <c r="A68" s="17">
        <f t="shared" si="9"/>
        <v>2</v>
      </c>
      <c r="B68" s="17">
        <f t="shared" si="10"/>
        <v>7</v>
      </c>
      <c r="C68" s="3"/>
      <c r="D68" s="2"/>
      <c r="E68" s="3"/>
      <c r="F68" s="2"/>
      <c r="G68" s="3"/>
      <c r="H68" s="2"/>
      <c r="I68" s="1"/>
      <c r="J68" s="8">
        <v>64</v>
      </c>
      <c r="K68" s="9">
        <f t="shared" si="6"/>
        <v>0.3</v>
      </c>
      <c r="L68" s="9">
        <f t="shared" si="7"/>
        <v>9.8228852362287196</v>
      </c>
      <c r="M68" s="10">
        <f t="shared" si="11"/>
        <v>5.4898315936189368</v>
      </c>
      <c r="N68" s="10">
        <f>$B$2*L68+$C$2*M68</f>
        <v>2.9762713870112996</v>
      </c>
      <c r="O68" s="9">
        <f>$B$3*L68+$C$3*M68</f>
        <v>7.6563584149238277</v>
      </c>
      <c r="P68" s="11">
        <f>$B$2*L68+$C$2*M68</f>
        <v>2.9762713870112996</v>
      </c>
      <c r="Q68" s="11">
        <f>$B$3*L68+$C$3*M68</f>
        <v>7.6563584149238277</v>
      </c>
      <c r="R68" s="19">
        <f t="shared" si="8"/>
        <v>0.29762713870112995</v>
      </c>
    </row>
    <row r="69" spans="1:18" x14ac:dyDescent="0.3">
      <c r="A69" s="17">
        <f t="shared" si="9"/>
        <v>2</v>
      </c>
      <c r="B69" s="17">
        <f t="shared" si="10"/>
        <v>7</v>
      </c>
      <c r="C69" s="3"/>
      <c r="D69" s="2"/>
      <c r="E69" s="3"/>
      <c r="F69" s="2"/>
      <c r="G69" s="3"/>
      <c r="H69" s="2"/>
      <c r="I69" s="1"/>
      <c r="J69" s="8">
        <v>65</v>
      </c>
      <c r="K69" s="9">
        <f t="shared" ref="K69:K100" si="12">IF($J$2&gt;0,$H$2*(SIN(2*3.14159*J69/(100/$J$2))+1.1),$H$2)</f>
        <v>0.3</v>
      </c>
      <c r="L69" s="9">
        <f t="shared" ref="L69:L104" si="13">$H$3*SIN(2*3.14159*J69/(100/$J$3))</f>
        <v>9.5105864828380771</v>
      </c>
      <c r="M69" s="10">
        <f t="shared" si="11"/>
        <v>5.4586618906714479</v>
      </c>
      <c r="N69" s="10">
        <f>$B$2*L69+$C$2*M69</f>
        <v>3.0106784050366882</v>
      </c>
      <c r="O69" s="9">
        <f>$B$3*L69+$C$3*M69</f>
        <v>7.4846241867547629</v>
      </c>
      <c r="P69" s="11">
        <f>$B$2*L69+$C$2*M69</f>
        <v>3.0106784050366882</v>
      </c>
      <c r="Q69" s="11">
        <f>$B$3*L69+$C$3*M69</f>
        <v>7.4846241867547629</v>
      </c>
      <c r="R69" s="19">
        <f t="shared" ref="R69:R104" si="14">$N$2*P69</f>
        <v>0.30106784050366886</v>
      </c>
    </row>
    <row r="70" spans="1:18" x14ac:dyDescent="0.3">
      <c r="A70" s="17">
        <f t="shared" ref="A70:A104" si="15">ROUNDDOWN(P70-$H$2,0)</f>
        <v>2</v>
      </c>
      <c r="B70" s="17">
        <f t="shared" ref="B70:B104" si="16">ROUNDDOWN(Q70,0)</f>
        <v>7</v>
      </c>
      <c r="C70" s="3"/>
      <c r="D70" s="2"/>
      <c r="E70" s="3"/>
      <c r="F70" s="2"/>
      <c r="G70" s="3"/>
      <c r="H70" s="2"/>
      <c r="I70" s="1"/>
      <c r="J70" s="8">
        <v>66</v>
      </c>
      <c r="K70" s="9">
        <f t="shared" si="12"/>
        <v>0.3</v>
      </c>
      <c r="L70" s="9">
        <f t="shared" si="13"/>
        <v>9.0483003523087397</v>
      </c>
      <c r="M70" s="10">
        <f t="shared" ref="M70:M104" si="17">M69+$L$2*($L$3*(K70-R69)-M69)</f>
        <v>5.393396866728045</v>
      </c>
      <c r="N70" s="10">
        <f>$B$2*L70+$C$2*M70</f>
        <v>3.044397109593493</v>
      </c>
      <c r="O70" s="9">
        <f>$B$3*L70+$C$3*M70</f>
        <v>7.2208486095183924</v>
      </c>
      <c r="P70" s="11">
        <f>$B$2*L70+$C$2*M70</f>
        <v>3.044397109593493</v>
      </c>
      <c r="Q70" s="11">
        <f>$B$3*L70+$C$3*M70</f>
        <v>7.2208486095183924</v>
      </c>
      <c r="R70" s="19">
        <f t="shared" si="14"/>
        <v>0.3044397109593493</v>
      </c>
    </row>
    <row r="71" spans="1:18" x14ac:dyDescent="0.3">
      <c r="A71" s="17">
        <f t="shared" si="15"/>
        <v>2</v>
      </c>
      <c r="B71" s="17">
        <f t="shared" si="16"/>
        <v>6</v>
      </c>
      <c r="C71" s="3"/>
      <c r="D71" s="2"/>
      <c r="E71" s="3"/>
      <c r="F71" s="2"/>
      <c r="G71" s="3"/>
      <c r="H71" s="2"/>
      <c r="I71" s="1"/>
      <c r="J71" s="8">
        <v>67</v>
      </c>
      <c r="K71" s="9">
        <f t="shared" si="12"/>
        <v>0.3</v>
      </c>
      <c r="L71" s="9">
        <f t="shared" si="13"/>
        <v>8.4433173607756231</v>
      </c>
      <c r="M71" s="10">
        <f t="shared" si="17"/>
        <v>5.2950657884672712</v>
      </c>
      <c r="N71" s="10">
        <f>$B$2*L71+$C$2*M71</f>
        <v>3.0768957374654198</v>
      </c>
      <c r="O71" s="9">
        <f>$B$3*L71+$C$3*M71</f>
        <v>6.8691915746214471</v>
      </c>
      <c r="P71" s="11">
        <f>$B$2*L71+$C$2*M71</f>
        <v>3.0768957374654198</v>
      </c>
      <c r="Q71" s="11">
        <f>$B$3*L71+$C$3*M71</f>
        <v>6.8691915746214471</v>
      </c>
      <c r="R71" s="19">
        <f t="shared" si="14"/>
        <v>0.30768957374654199</v>
      </c>
    </row>
    <row r="72" spans="1:18" x14ac:dyDescent="0.3">
      <c r="A72" s="17">
        <f t="shared" si="15"/>
        <v>2</v>
      </c>
      <c r="B72" s="17">
        <f t="shared" si="16"/>
        <v>6</v>
      </c>
      <c r="C72" s="3"/>
      <c r="D72" s="2"/>
      <c r="E72" s="3"/>
      <c r="F72" s="2"/>
      <c r="G72" s="3"/>
      <c r="H72" s="2"/>
      <c r="I72" s="1"/>
      <c r="J72" s="8">
        <v>68</v>
      </c>
      <c r="K72" s="9">
        <f t="shared" si="12"/>
        <v>0.3</v>
      </c>
      <c r="L72" s="9">
        <f t="shared" si="13"/>
        <v>7.7051784353179622</v>
      </c>
      <c r="M72" s="10">
        <f t="shared" si="17"/>
        <v>5.1652193931171784</v>
      </c>
      <c r="N72" s="10">
        <f>$B$2*L72+$C$2*M72</f>
        <v>3.1076617667418684</v>
      </c>
      <c r="O72" s="9">
        <f>$B$3*L72+$C$3*M72</f>
        <v>6.4351989142175707</v>
      </c>
      <c r="P72" s="11">
        <f>$B$2*L72+$C$2*M72</f>
        <v>3.1076617667418684</v>
      </c>
      <c r="Q72" s="11">
        <f>$B$3*L72+$C$3*M72</f>
        <v>6.4351989142175707</v>
      </c>
      <c r="R72" s="19">
        <f t="shared" si="14"/>
        <v>0.31076617667418688</v>
      </c>
    </row>
    <row r="73" spans="1:18" x14ac:dyDescent="0.3">
      <c r="A73" s="17">
        <f t="shared" si="15"/>
        <v>2</v>
      </c>
      <c r="B73" s="17">
        <f t="shared" si="16"/>
        <v>5</v>
      </c>
      <c r="C73" s="3"/>
      <c r="D73" s="2"/>
      <c r="E73" s="3"/>
      <c r="F73" s="2"/>
      <c r="G73" s="3"/>
      <c r="H73" s="2"/>
      <c r="I73" s="1"/>
      <c r="J73" s="8">
        <v>69</v>
      </c>
      <c r="K73" s="9">
        <f t="shared" si="12"/>
        <v>0.3</v>
      </c>
      <c r="L73" s="9">
        <f t="shared" si="13"/>
        <v>6.8455244480936734</v>
      </c>
      <c r="M73" s="10">
        <f t="shared" si="17"/>
        <v>5.0059054324441377</v>
      </c>
      <c r="N73" s="10">
        <f>$B$2*L73+$C$2*M73</f>
        <v>3.1362099995809891</v>
      </c>
      <c r="O73" s="9">
        <f>$B$3*L73+$C$3*M73</f>
        <v>5.9257149402689056</v>
      </c>
      <c r="P73" s="11">
        <f>$B$2*L73+$C$2*M73</f>
        <v>3.1362099995809891</v>
      </c>
      <c r="Q73" s="11">
        <f>$B$3*L73+$C$3*M73</f>
        <v>5.9257149402689056</v>
      </c>
      <c r="R73" s="19">
        <f t="shared" si="14"/>
        <v>0.31362099995809894</v>
      </c>
    </row>
    <row r="74" spans="1:18" x14ac:dyDescent="0.3">
      <c r="A74" s="17">
        <f t="shared" si="15"/>
        <v>2</v>
      </c>
      <c r="B74" s="17">
        <f t="shared" si="16"/>
        <v>5</v>
      </c>
      <c r="C74" s="3"/>
      <c r="D74" s="2"/>
      <c r="E74" s="3"/>
      <c r="F74" s="2"/>
      <c r="G74" s="3"/>
      <c r="H74" s="2"/>
      <c r="I74" s="1"/>
      <c r="J74" s="8">
        <v>70</v>
      </c>
      <c r="K74" s="9">
        <f t="shared" si="12"/>
        <v>0.3</v>
      </c>
      <c r="L74" s="9">
        <f t="shared" si="13"/>
        <v>5.8779126331411833</v>
      </c>
      <c r="M74" s="10">
        <f t="shared" si="17"/>
        <v>4.8196363785387071</v>
      </c>
      <c r="N74" s="10">
        <f>$B$2*L74+$C$2*M74</f>
        <v>3.1620902140566001</v>
      </c>
      <c r="O74" s="9">
        <f>$B$3*L74+$C$3*M74</f>
        <v>5.3487745058399447</v>
      </c>
      <c r="P74" s="11">
        <f>$B$2*L74+$C$2*M74</f>
        <v>3.1620902140566001</v>
      </c>
      <c r="Q74" s="11">
        <f>$B$3*L74+$C$3*M74</f>
        <v>5.3487745058399447</v>
      </c>
      <c r="R74" s="19">
        <f t="shared" si="14"/>
        <v>0.31620902140566004</v>
      </c>
    </row>
    <row r="75" spans="1:18" x14ac:dyDescent="0.3">
      <c r="A75" s="17">
        <f t="shared" si="15"/>
        <v>2</v>
      </c>
      <c r="B75" s="17">
        <f t="shared" si="16"/>
        <v>4</v>
      </c>
      <c r="C75" s="3"/>
      <c r="D75" s="2"/>
      <c r="E75" s="3"/>
      <c r="F75" s="2"/>
      <c r="G75" s="3"/>
      <c r="H75" s="2"/>
      <c r="I75" s="1"/>
      <c r="J75" s="8">
        <v>71</v>
      </c>
      <c r="K75" s="9">
        <f t="shared" si="12"/>
        <v>0.3</v>
      </c>
      <c r="L75" s="9">
        <f t="shared" si="13"/>
        <v>4.8176027810606685</v>
      </c>
      <c r="M75" s="10">
        <f t="shared" si="17"/>
        <v>4.6093498006967195</v>
      </c>
      <c r="N75" s="10">
        <f>$B$2*L75+$C$2*M75</f>
        <v>3.1848942644149143</v>
      </c>
      <c r="O75" s="9">
        <f>$B$3*L75+$C$3*M75</f>
        <v>4.7134762908786936</v>
      </c>
      <c r="P75" s="11">
        <f>$B$2*L75+$C$2*M75</f>
        <v>3.1848942644149143</v>
      </c>
      <c r="Q75" s="11">
        <f>$B$3*L75+$C$3*M75</f>
        <v>4.7134762908786936</v>
      </c>
      <c r="R75" s="19">
        <f t="shared" si="14"/>
        <v>0.31848942644149147</v>
      </c>
    </row>
    <row r="76" spans="1:18" x14ac:dyDescent="0.3">
      <c r="A76" s="17">
        <f t="shared" si="15"/>
        <v>2</v>
      </c>
      <c r="B76" s="17">
        <f t="shared" si="16"/>
        <v>4</v>
      </c>
      <c r="C76" s="3"/>
      <c r="D76" s="2"/>
      <c r="E76" s="3"/>
      <c r="F76" s="2"/>
      <c r="G76" s="3"/>
      <c r="H76" s="2"/>
      <c r="I76" s="1"/>
      <c r="J76" s="8">
        <v>72</v>
      </c>
      <c r="K76" s="9">
        <f t="shared" si="12"/>
        <v>0.3</v>
      </c>
      <c r="L76" s="9">
        <f t="shared" si="13"/>
        <v>3.681316583406586</v>
      </c>
      <c r="M76" s="10">
        <f t="shared" si="17"/>
        <v>4.3783620382748376</v>
      </c>
      <c r="N76" s="10">
        <f>$B$2*L76+$C$2*M76</f>
        <v>3.2042625177660367</v>
      </c>
      <c r="O76" s="9">
        <f>$B$3*L76+$C$3*M76</f>
        <v>4.0298393108407122</v>
      </c>
      <c r="P76" s="11">
        <f>$B$2*L76+$C$2*M76</f>
        <v>3.2042625177660367</v>
      </c>
      <c r="Q76" s="11">
        <f>$B$3*L76+$C$3*M76</f>
        <v>4.0298393108407122</v>
      </c>
      <c r="R76" s="19">
        <f t="shared" si="14"/>
        <v>0.32042625177660367</v>
      </c>
    </row>
    <row r="77" spans="1:18" x14ac:dyDescent="0.3">
      <c r="A77" s="17">
        <f t="shared" si="15"/>
        <v>2</v>
      </c>
      <c r="B77" s="17">
        <f t="shared" si="16"/>
        <v>3</v>
      </c>
      <c r="C77" s="3"/>
      <c r="D77" s="2"/>
      <c r="E77" s="3"/>
      <c r="F77" s="2"/>
      <c r="G77" s="3"/>
      <c r="H77" s="2"/>
      <c r="I77" s="1"/>
      <c r="J77" s="8">
        <v>73</v>
      </c>
      <c r="K77" s="9">
        <f t="shared" si="12"/>
        <v>0.3</v>
      </c>
      <c r="L77" s="9">
        <f t="shared" si="13"/>
        <v>2.4869739220677038</v>
      </c>
      <c r="M77" s="10">
        <f t="shared" si="17"/>
        <v>4.1303159001260523</v>
      </c>
      <c r="N77" s="10">
        <f>$B$2*L77+$C$2*M77</f>
        <v>3.2198895256999065</v>
      </c>
      <c r="O77" s="9">
        <f>$B$3*L77+$C$3*M77</f>
        <v>3.3086449110968781</v>
      </c>
      <c r="P77" s="11">
        <f>$B$2*L77+$C$2*M77</f>
        <v>3.2198895256999065</v>
      </c>
      <c r="Q77" s="11">
        <f>$B$3*L77+$C$3*M77</f>
        <v>3.3086449110968781</v>
      </c>
      <c r="R77" s="19">
        <f t="shared" si="14"/>
        <v>0.32198895256999066</v>
      </c>
    </row>
    <row r="78" spans="1:18" x14ac:dyDescent="0.3">
      <c r="A78" s="17">
        <f t="shared" si="15"/>
        <v>2</v>
      </c>
      <c r="B78" s="17">
        <f t="shared" si="16"/>
        <v>2</v>
      </c>
      <c r="C78" s="3"/>
      <c r="D78" s="2"/>
      <c r="E78" s="3"/>
      <c r="F78" s="2"/>
      <c r="G78" s="3"/>
      <c r="H78" s="2"/>
      <c r="I78" s="1"/>
      <c r="J78" s="8">
        <v>74</v>
      </c>
      <c r="K78" s="9">
        <f t="shared" si="12"/>
        <v>0.3</v>
      </c>
      <c r="L78" s="9">
        <f t="shared" si="13"/>
        <v>1.2534102625015608</v>
      </c>
      <c r="M78" s="10">
        <f t="shared" si="17"/>
        <v>3.8691232154248851</v>
      </c>
      <c r="N78" s="10">
        <f>$B$2*L78+$C$2*M78</f>
        <v>3.2315288413820848</v>
      </c>
      <c r="O78" s="9">
        <f>$B$3*L78+$C$3*M78</f>
        <v>2.5612667389632229</v>
      </c>
      <c r="P78" s="11">
        <f>$B$2*L78+$C$2*M78</f>
        <v>3.2315288413820848</v>
      </c>
      <c r="Q78" s="11">
        <f>$B$3*L78+$C$3*M78</f>
        <v>2.5612667389632229</v>
      </c>
      <c r="R78" s="19">
        <f t="shared" si="14"/>
        <v>0.32315288413820853</v>
      </c>
    </row>
    <row r="79" spans="1:18" x14ac:dyDescent="0.3">
      <c r="A79" s="17">
        <f t="shared" si="15"/>
        <v>2</v>
      </c>
      <c r="B79" s="17">
        <f t="shared" si="16"/>
        <v>1</v>
      </c>
      <c r="C79" s="3"/>
      <c r="D79" s="2"/>
      <c r="E79" s="3"/>
      <c r="F79" s="2"/>
      <c r="G79" s="3"/>
      <c r="H79" s="2"/>
      <c r="I79" s="1"/>
      <c r="J79" s="8">
        <v>75</v>
      </c>
      <c r="K79" s="9">
        <f t="shared" si="12"/>
        <v>0.3</v>
      </c>
      <c r="L79" s="9">
        <f t="shared" si="13"/>
        <v>7.9607693790954224E-5</v>
      </c>
      <c r="M79" s="10">
        <f t="shared" si="17"/>
        <v>3.5989031418885506</v>
      </c>
      <c r="N79" s="10">
        <f>$B$2*L79+$C$2*M79</f>
        <v>3.2389969061609376</v>
      </c>
      <c r="O79" s="9">
        <f>$B$3*L79+$C$3*M79</f>
        <v>1.7994913747911707</v>
      </c>
      <c r="P79" s="11">
        <f>$B$2*L79+$C$2*M79</f>
        <v>3.2389969061609376</v>
      </c>
      <c r="Q79" s="11">
        <f>$B$3*L79+$C$3*M79</f>
        <v>1.7994913747911707</v>
      </c>
      <c r="R79" s="19">
        <f t="shared" si="14"/>
        <v>0.3238996906160938</v>
      </c>
    </row>
    <row r="80" spans="1:18" x14ac:dyDescent="0.3">
      <c r="A80" s="17">
        <f t="shared" si="15"/>
        <v>2</v>
      </c>
      <c r="B80" s="17">
        <f t="shared" si="16"/>
        <v>1</v>
      </c>
      <c r="C80" s="3"/>
      <c r="D80" s="2"/>
      <c r="E80" s="3"/>
      <c r="F80" s="2"/>
      <c r="G80" s="3"/>
      <c r="H80" s="2"/>
      <c r="I80" s="1"/>
      <c r="J80" s="8">
        <v>76</v>
      </c>
      <c r="K80" s="9">
        <f t="shared" si="12"/>
        <v>0.3</v>
      </c>
      <c r="L80" s="9">
        <f t="shared" si="13"/>
        <v>-1.2532523025727296</v>
      </c>
      <c r="M80" s="10">
        <f t="shared" si="17"/>
        <v>3.3239172043087271</v>
      </c>
      <c r="N80" s="10">
        <f>$B$2*L80+$C$2*M80</f>
        <v>3.2421759443924003</v>
      </c>
      <c r="O80" s="9">
        <f>$B$3*L80+$C$3*M80</f>
        <v>1.0353324508679989</v>
      </c>
      <c r="P80" s="11">
        <f>$B$2*L80+$C$2*M80</f>
        <v>3.2421759443924003</v>
      </c>
      <c r="Q80" s="11">
        <f>$B$3*L80+$C$3*M80</f>
        <v>1.0353324508679989</v>
      </c>
      <c r="R80" s="19">
        <f t="shared" si="14"/>
        <v>0.32421759443924003</v>
      </c>
    </row>
    <row r="81" spans="1:18" x14ac:dyDescent="0.3">
      <c r="A81" s="17">
        <f t="shared" si="15"/>
        <v>2</v>
      </c>
      <c r="B81" s="17">
        <f t="shared" si="16"/>
        <v>0</v>
      </c>
      <c r="C81" s="3"/>
      <c r="D81" s="2"/>
      <c r="E81" s="3"/>
      <c r="F81" s="2"/>
      <c r="G81" s="3"/>
      <c r="H81" s="2"/>
      <c r="I81" s="1"/>
      <c r="J81" s="8">
        <v>77</v>
      </c>
      <c r="K81" s="9">
        <f t="shared" si="12"/>
        <v>0.3</v>
      </c>
      <c r="L81" s="9">
        <f t="shared" si="13"/>
        <v>-2.4868197087158594</v>
      </c>
      <c r="M81" s="10">
        <f t="shared" si="17"/>
        <v>3.0485020878732394</v>
      </c>
      <c r="N81" s="10">
        <f>$B$2*L81+$C$2*M81</f>
        <v>3.2410158208290873</v>
      </c>
      <c r="O81" s="9">
        <f>$B$3*L81+$C$3*M81</f>
        <v>0.28084118957868998</v>
      </c>
      <c r="P81" s="11">
        <f>$B$2*L81+$C$2*M81</f>
        <v>3.2410158208290873</v>
      </c>
      <c r="Q81" s="11">
        <f>$B$3*L81+$C$3*M81</f>
        <v>0.28084118957868998</v>
      </c>
      <c r="R81" s="19">
        <f t="shared" si="14"/>
        <v>0.32410158208290873</v>
      </c>
    </row>
    <row r="82" spans="1:18" x14ac:dyDescent="0.3">
      <c r="A82" s="17">
        <f t="shared" si="15"/>
        <v>2</v>
      </c>
      <c r="B82" s="17">
        <f t="shared" si="16"/>
        <v>0</v>
      </c>
      <c r="C82" s="3"/>
      <c r="D82" s="2"/>
      <c r="E82" s="3"/>
      <c r="F82" s="2"/>
      <c r="G82" s="3"/>
      <c r="H82" s="2"/>
      <c r="I82" s="1"/>
      <c r="J82" s="8">
        <v>78</v>
      </c>
      <c r="K82" s="9">
        <f t="shared" si="12"/>
        <v>0.3</v>
      </c>
      <c r="L82" s="9">
        <f t="shared" si="13"/>
        <v>-3.6811685486643575</v>
      </c>
      <c r="M82" s="10">
        <f t="shared" si="17"/>
        <v>2.7770012461654194</v>
      </c>
      <c r="N82" s="10">
        <f>$B$2*L82+$C$2*M82</f>
        <v>3.2355348312817491</v>
      </c>
      <c r="O82" s="9">
        <f>$B$3*L82+$C$3*M82</f>
        <v>-0.45208365124946903</v>
      </c>
      <c r="P82" s="11">
        <f>$B$2*L82+$C$2*M82</f>
        <v>3.2355348312817491</v>
      </c>
      <c r="Q82" s="11">
        <f>$B$3*L82+$C$3*M82</f>
        <v>-0.45208365124946903</v>
      </c>
      <c r="R82" s="19">
        <f t="shared" si="14"/>
        <v>0.32355348312817495</v>
      </c>
    </row>
    <row r="83" spans="1:18" x14ac:dyDescent="0.3">
      <c r="A83" s="17">
        <f t="shared" si="15"/>
        <v>2</v>
      </c>
      <c r="B83" s="17">
        <f t="shared" si="16"/>
        <v>-1</v>
      </c>
      <c r="C83" s="3"/>
      <c r="D83" s="2"/>
      <c r="E83" s="3"/>
      <c r="F83" s="2"/>
      <c r="G83" s="3"/>
      <c r="H83" s="2"/>
      <c r="I83" s="1"/>
      <c r="J83" s="8">
        <v>79</v>
      </c>
      <c r="K83" s="9">
        <f t="shared" si="12"/>
        <v>0.3</v>
      </c>
      <c r="L83" s="9">
        <f t="shared" si="13"/>
        <v>-4.8174632595203839</v>
      </c>
      <c r="M83" s="10">
        <f t="shared" si="17"/>
        <v>2.5136964024220156</v>
      </c>
      <c r="N83" s="10">
        <f>$B$2*L83+$C$2*M83</f>
        <v>3.2258194140838912</v>
      </c>
      <c r="O83" s="9">
        <f>$B$3*L83+$C$3*M83</f>
        <v>-1.1518834285491841</v>
      </c>
      <c r="P83" s="11">
        <f>$B$2*L83+$C$2*M83</f>
        <v>3.2258194140838912</v>
      </c>
      <c r="Q83" s="11">
        <f>$B$3*L83+$C$3*M83</f>
        <v>-1.1518834285491841</v>
      </c>
      <c r="R83" s="19">
        <f t="shared" si="14"/>
        <v>0.32258194140838914</v>
      </c>
    </row>
    <row r="84" spans="1:18" x14ac:dyDescent="0.3">
      <c r="A84" s="17">
        <f t="shared" si="15"/>
        <v>2</v>
      </c>
      <c r="B84" s="17">
        <f t="shared" si="16"/>
        <v>-1</v>
      </c>
      <c r="C84" s="3"/>
      <c r="D84" s="2"/>
      <c r="E84" s="3"/>
      <c r="F84" s="2"/>
      <c r="G84" s="3"/>
      <c r="H84" s="2"/>
      <c r="I84" s="1"/>
      <c r="J84" s="8">
        <v>80</v>
      </c>
      <c r="K84" s="9">
        <f t="shared" si="12"/>
        <v>0.3</v>
      </c>
      <c r="L84" s="9">
        <f t="shared" si="13"/>
        <v>-5.8777838251371826</v>
      </c>
      <c r="M84" s="10">
        <f t="shared" si="17"/>
        <v>2.2627400243139038</v>
      </c>
      <c r="N84" s="10">
        <f>$B$2*L84+$C$2*M84</f>
        <v>3.2120227869099498</v>
      </c>
      <c r="O84" s="9">
        <f>$B$3*L84+$C$3*M84</f>
        <v>-1.8075219004116394</v>
      </c>
      <c r="P84" s="11">
        <f>$B$2*L84+$C$2*M84</f>
        <v>3.2120227869099498</v>
      </c>
      <c r="Q84" s="11">
        <f>$B$3*L84+$C$3*M84</f>
        <v>-1.8075219004116394</v>
      </c>
      <c r="R84" s="19">
        <f t="shared" si="14"/>
        <v>0.32120227869099499</v>
      </c>
    </row>
    <row r="85" spans="1:18" x14ac:dyDescent="0.3">
      <c r="A85" s="17">
        <f t="shared" si="15"/>
        <v>2</v>
      </c>
      <c r="B85" s="17">
        <f t="shared" si="16"/>
        <v>-2</v>
      </c>
      <c r="C85" s="3"/>
      <c r="D85" s="2"/>
      <c r="E85" s="3"/>
      <c r="F85" s="2"/>
      <c r="G85" s="3"/>
      <c r="H85" s="2"/>
      <c r="I85" s="1"/>
      <c r="J85" s="8">
        <v>81</v>
      </c>
      <c r="K85" s="9">
        <f t="shared" si="12"/>
        <v>0.3</v>
      </c>
      <c r="L85" s="9">
        <f t="shared" si="13"/>
        <v>-6.8454083850016998</v>
      </c>
      <c r="M85" s="10">
        <f t="shared" si="17"/>
        <v>2.0280898371608149</v>
      </c>
      <c r="N85" s="10">
        <f>$B$2*L85+$C$2*M85</f>
        <v>3.1943625304450736</v>
      </c>
      <c r="O85" s="9">
        <f>$B$3*L85+$C$3*M85</f>
        <v>-2.4086592739204424</v>
      </c>
      <c r="P85" s="11">
        <f>$B$2*L85+$C$2*M85</f>
        <v>3.1943625304450736</v>
      </c>
      <c r="Q85" s="11">
        <f>$B$3*L85+$C$3*M85</f>
        <v>-2.4086592739204424</v>
      </c>
      <c r="R85" s="19">
        <f t="shared" si="14"/>
        <v>0.3194362530445074</v>
      </c>
    </row>
    <row r="86" spans="1:18" x14ac:dyDescent="0.3">
      <c r="A86" s="17">
        <f t="shared" si="15"/>
        <v>2</v>
      </c>
      <c r="B86" s="17">
        <f t="shared" si="16"/>
        <v>-2</v>
      </c>
      <c r="C86" s="3"/>
      <c r="D86" s="2"/>
      <c r="E86" s="3"/>
      <c r="F86" s="2"/>
      <c r="G86" s="3"/>
      <c r="H86" s="2"/>
      <c r="I86" s="1"/>
      <c r="J86" s="8">
        <v>82</v>
      </c>
      <c r="K86" s="9">
        <f t="shared" si="12"/>
        <v>0.3</v>
      </c>
      <c r="L86" s="9">
        <f t="shared" si="13"/>
        <v>-7.7050769475192196</v>
      </c>
      <c r="M86" s="10">
        <f t="shared" si="17"/>
        <v>1.8134464083441326</v>
      </c>
      <c r="N86" s="10">
        <f>$B$2*L86+$C$2*M86</f>
        <v>3.1731171570135634</v>
      </c>
      <c r="O86" s="9">
        <f>$B$3*L86+$C$3*M86</f>
        <v>-2.9458152695875435</v>
      </c>
      <c r="P86" s="11">
        <f>$B$2*L86+$C$2*M86</f>
        <v>3.1731171570135634</v>
      </c>
      <c r="Q86" s="11">
        <f>$B$3*L86+$C$3*M86</f>
        <v>-2.9458152695875435</v>
      </c>
      <c r="R86" s="19">
        <f t="shared" si="14"/>
        <v>0.31731171570135636</v>
      </c>
    </row>
    <row r="87" spans="1:18" x14ac:dyDescent="0.3">
      <c r="A87" s="17">
        <f t="shared" si="15"/>
        <v>2</v>
      </c>
      <c r="B87" s="17">
        <f t="shared" si="16"/>
        <v>-3</v>
      </c>
      <c r="C87" s="3"/>
      <c r="D87" s="2"/>
      <c r="E87" s="3"/>
      <c r="F87" s="2"/>
      <c r="G87" s="3"/>
      <c r="H87" s="2"/>
      <c r="I87" s="1"/>
      <c r="J87" s="8">
        <v>83</v>
      </c>
      <c r="K87" s="9">
        <f t="shared" si="12"/>
        <v>0.3</v>
      </c>
      <c r="L87" s="9">
        <f t="shared" si="13"/>
        <v>-8.4432320487906161</v>
      </c>
      <c r="M87" s="10">
        <f t="shared" si="17"/>
        <v>1.6221947872471276</v>
      </c>
      <c r="N87" s="10">
        <f>$B$2*L87+$C$2*M87</f>
        <v>3.1486217182805385</v>
      </c>
      <c r="O87" s="9">
        <f>$B$3*L87+$C$3*M87</f>
        <v>-3.4105186307717443</v>
      </c>
      <c r="P87" s="11">
        <f>$B$2*L87+$C$2*M87</f>
        <v>3.1486217182805385</v>
      </c>
      <c r="Q87" s="11">
        <f>$B$3*L87+$C$3*M87</f>
        <v>-3.4105186307717443</v>
      </c>
      <c r="R87" s="19">
        <f t="shared" si="14"/>
        <v>0.31486217182805387</v>
      </c>
    </row>
    <row r="88" spans="1:18" x14ac:dyDescent="0.3">
      <c r="A88" s="17">
        <f t="shared" si="15"/>
        <v>2</v>
      </c>
      <c r="B88" s="17">
        <f t="shared" si="16"/>
        <v>-3</v>
      </c>
      <c r="C88" s="3"/>
      <c r="D88" s="2"/>
      <c r="E88" s="3"/>
      <c r="F88" s="2"/>
      <c r="G88" s="3"/>
      <c r="H88" s="2"/>
      <c r="I88" s="1"/>
      <c r="J88" s="8">
        <v>84</v>
      </c>
      <c r="K88" s="9">
        <f t="shared" si="12"/>
        <v>0.3</v>
      </c>
      <c r="L88" s="9">
        <f t="shared" si="13"/>
        <v>-9.0482325615561781</v>
      </c>
      <c r="M88" s="10">
        <f t="shared" si="17"/>
        <v>1.4573511210941175</v>
      </c>
      <c r="N88" s="10">
        <f>$B$2*L88+$C$2*M88</f>
        <v>3.1212625212959413</v>
      </c>
      <c r="O88" s="9">
        <f>$B$3*L88+$C$3*M88</f>
        <v>-3.7954407202310305</v>
      </c>
      <c r="P88" s="11">
        <f>$B$2*L88+$C$2*M88</f>
        <v>3.1212625212959413</v>
      </c>
      <c r="Q88" s="11">
        <f>$B$3*L88+$C$3*M88</f>
        <v>-3.7954407202310305</v>
      </c>
      <c r="R88" s="19">
        <f t="shared" si="14"/>
        <v>0.31212625212959416</v>
      </c>
    </row>
    <row r="89" spans="1:18" x14ac:dyDescent="0.3">
      <c r="A89" s="17">
        <f t="shared" si="15"/>
        <v>2</v>
      </c>
      <c r="B89" s="17">
        <f t="shared" si="16"/>
        <v>-4</v>
      </c>
      <c r="C89" s="3"/>
      <c r="D89" s="2"/>
      <c r="E89" s="3"/>
      <c r="F89" s="2"/>
      <c r="G89" s="3"/>
      <c r="H89" s="2"/>
      <c r="I89" s="1"/>
      <c r="J89" s="8">
        <v>85</v>
      </c>
      <c r="K89" s="9">
        <f t="shared" si="12"/>
        <v>0.3</v>
      </c>
      <c r="L89" s="9">
        <f t="shared" si="13"/>
        <v>-9.5105372824168164</v>
      </c>
      <c r="M89" s="10">
        <f t="shared" si="17"/>
        <v>1.3215150885872347</v>
      </c>
      <c r="N89" s="10">
        <f>$B$2*L89+$C$2*M89</f>
        <v>3.0914710362118747</v>
      </c>
      <c r="O89" s="9">
        <f>$B$3*L89+$C$3*M89</f>
        <v>-4.0945110969147906</v>
      </c>
      <c r="P89" s="11">
        <f>$B$2*L89+$C$2*M89</f>
        <v>3.0914710362118747</v>
      </c>
      <c r="Q89" s="11">
        <f>$B$3*L89+$C$3*M89</f>
        <v>-4.0945110969147906</v>
      </c>
      <c r="R89" s="19">
        <f t="shared" si="14"/>
        <v>0.30914710362118747</v>
      </c>
    </row>
    <row r="90" spans="1:18" x14ac:dyDescent="0.3">
      <c r="A90" s="17">
        <f t="shared" si="15"/>
        <v>2</v>
      </c>
      <c r="B90" s="17">
        <f t="shared" si="16"/>
        <v>-4</v>
      </c>
      <c r="C90" s="3"/>
      <c r="D90" s="2"/>
      <c r="E90" s="3"/>
      <c r="F90" s="2"/>
      <c r="G90" s="3"/>
      <c r="H90" s="2"/>
      <c r="I90" s="1"/>
      <c r="J90" s="8">
        <v>86</v>
      </c>
      <c r="K90" s="9">
        <f t="shared" si="12"/>
        <v>0.3</v>
      </c>
      <c r="L90" s="9">
        <f t="shared" si="13"/>
        <v>-9.8228554020574848</v>
      </c>
      <c r="M90" s="10">
        <f t="shared" si="17"/>
        <v>1.2168289014894875</v>
      </c>
      <c r="N90" s="10">
        <f>$B$2*L90+$C$2*M90</f>
        <v>3.0597170917520362</v>
      </c>
      <c r="O90" s="9">
        <f>$B$3*L90+$C$3*M90</f>
        <v>-4.3030132502839988</v>
      </c>
      <c r="P90" s="11">
        <f>$B$2*L90+$C$2*M90</f>
        <v>3.0597170917520362</v>
      </c>
      <c r="Q90" s="11">
        <f>$B$3*L90+$C$3*M90</f>
        <v>-4.3030132502839988</v>
      </c>
      <c r="R90" s="19">
        <f t="shared" si="14"/>
        <v>0.30597170917520367</v>
      </c>
    </row>
    <row r="91" spans="1:18" x14ac:dyDescent="0.3">
      <c r="A91" s="17">
        <f t="shared" si="15"/>
        <v>2</v>
      </c>
      <c r="B91" s="17">
        <f t="shared" si="16"/>
        <v>-4</v>
      </c>
      <c r="C91" s="3"/>
      <c r="D91" s="2"/>
      <c r="E91" s="3"/>
      <c r="F91" s="2"/>
      <c r="G91" s="3"/>
      <c r="H91" s="2"/>
      <c r="I91" s="1"/>
      <c r="J91" s="8">
        <v>87</v>
      </c>
      <c r="K91" s="9">
        <f t="shared" si="12"/>
        <v>0.3</v>
      </c>
      <c r="L91" s="9">
        <f t="shared" si="13"/>
        <v>-9.9802614854713738</v>
      </c>
      <c r="M91" s="10">
        <f t="shared" si="17"/>
        <v>1.1449435207225558</v>
      </c>
      <c r="N91" s="10">
        <f>$B$2*L91+$C$2*M91</f>
        <v>3.026501465744575</v>
      </c>
      <c r="O91" s="9">
        <f>$B$3*L91+$C$3*M91</f>
        <v>-4.4176589823744088</v>
      </c>
      <c r="P91" s="11">
        <f>$B$2*L91+$C$2*M91</f>
        <v>3.026501465744575</v>
      </c>
      <c r="Q91" s="11">
        <f>$B$3*L91+$C$3*M91</f>
        <v>-4.4176589823744088</v>
      </c>
      <c r="R91" s="19">
        <f t="shared" si="14"/>
        <v>0.30265014657445755</v>
      </c>
    </row>
    <row r="92" spans="1:18" x14ac:dyDescent="0.3">
      <c r="A92" s="17">
        <f t="shared" si="15"/>
        <v>2</v>
      </c>
      <c r="B92" s="17">
        <f t="shared" si="16"/>
        <v>-4</v>
      </c>
      <c r="C92" s="3"/>
      <c r="D92" s="2"/>
      <c r="E92" s="3"/>
      <c r="F92" s="2"/>
      <c r="G92" s="3"/>
      <c r="H92" s="2"/>
      <c r="I92" s="1"/>
      <c r="J92" s="8">
        <v>88</v>
      </c>
      <c r="K92" s="9">
        <f t="shared" si="12"/>
        <v>0.3</v>
      </c>
      <c r="L92" s="9">
        <f t="shared" si="13"/>
        <v>-9.9802731488812562</v>
      </c>
      <c r="M92" s="10">
        <f t="shared" si="17"/>
        <v>1.1069926197707547</v>
      </c>
      <c r="N92" s="10">
        <f>$B$2*L92+$C$2*M92</f>
        <v>2.9923479875699304</v>
      </c>
      <c r="O92" s="9">
        <f>$B$3*L92+$C$3*M92</f>
        <v>-4.4366402645552512</v>
      </c>
      <c r="P92" s="11">
        <f>$B$2*L92+$C$2*M92</f>
        <v>2.9923479875699304</v>
      </c>
      <c r="Q92" s="11">
        <f>$B$3*L92+$C$3*M92</f>
        <v>-4.4366402645552512</v>
      </c>
      <c r="R92" s="19">
        <f t="shared" si="14"/>
        <v>0.29923479875699305</v>
      </c>
    </row>
    <row r="93" spans="1:18" x14ac:dyDescent="0.3">
      <c r="A93" s="17">
        <f t="shared" si="15"/>
        <v>2</v>
      </c>
      <c r="B93" s="17">
        <f t="shared" si="16"/>
        <v>-4</v>
      </c>
      <c r="C93" s="3"/>
      <c r="D93" s="2"/>
      <c r="E93" s="3"/>
      <c r="F93" s="2"/>
      <c r="G93" s="3"/>
      <c r="H93" s="2"/>
      <c r="I93" s="1"/>
      <c r="J93" s="8">
        <v>89</v>
      </c>
      <c r="K93" s="9">
        <f t="shared" si="12"/>
        <v>0.3</v>
      </c>
      <c r="L93" s="9">
        <f t="shared" si="13"/>
        <v>-9.8228902083485057</v>
      </c>
      <c r="M93" s="10">
        <f t="shared" si="17"/>
        <v>1.1035747060031165</v>
      </c>
      <c r="N93" s="10">
        <f>$B$2*L93+$C$2*M93</f>
        <v>2.9577952770725062</v>
      </c>
      <c r="O93" s="9">
        <f>$B$3*L93+$C$3*M93</f>
        <v>-4.3596577511726942</v>
      </c>
      <c r="P93" s="11">
        <f>$B$2*L93+$C$2*M93</f>
        <v>2.9577952770725062</v>
      </c>
      <c r="Q93" s="11">
        <f>$B$3*L93+$C$3*M93</f>
        <v>-4.3596577511726942</v>
      </c>
      <c r="R93" s="19">
        <f t="shared" si="14"/>
        <v>0.29577952770725063</v>
      </c>
    </row>
    <row r="94" spans="1:18" x14ac:dyDescent="0.3">
      <c r="A94" s="17">
        <f t="shared" si="15"/>
        <v>2</v>
      </c>
      <c r="B94" s="17">
        <f t="shared" si="16"/>
        <v>-4</v>
      </c>
      <c r="C94" s="3"/>
      <c r="D94" s="2"/>
      <c r="E94" s="3"/>
      <c r="F94" s="2"/>
      <c r="G94" s="3"/>
      <c r="H94" s="2"/>
      <c r="I94" s="1"/>
      <c r="J94" s="8">
        <v>90</v>
      </c>
      <c r="K94" s="9">
        <f t="shared" si="12"/>
        <v>0.3</v>
      </c>
      <c r="L94" s="9">
        <f t="shared" si="13"/>
        <v>-9.510594682673899</v>
      </c>
      <c r="M94" s="10">
        <f t="shared" si="17"/>
        <v>1.1347436818705789</v>
      </c>
      <c r="N94" s="10">
        <f>$B$2*L94+$C$2*M94</f>
        <v>2.9233882502183013</v>
      </c>
      <c r="O94" s="9">
        <f>$B$3*L94+$C$3*M94</f>
        <v>-4.1879255004016596</v>
      </c>
      <c r="P94" s="11">
        <f>$B$2*L94+$C$2*M94</f>
        <v>2.9233882502183013</v>
      </c>
      <c r="Q94" s="11">
        <f>$B$3*L94+$C$3*M94</f>
        <v>-4.1879255004016596</v>
      </c>
      <c r="R94" s="19">
        <f t="shared" si="14"/>
        <v>0.29233882502183012</v>
      </c>
    </row>
    <row r="95" spans="1:18" x14ac:dyDescent="0.3">
      <c r="A95" s="17">
        <f t="shared" si="15"/>
        <v>2</v>
      </c>
      <c r="B95" s="17">
        <f t="shared" si="16"/>
        <v>-3</v>
      </c>
      <c r="C95" s="3"/>
      <c r="D95" s="2"/>
      <c r="E95" s="3"/>
      <c r="F95" s="2"/>
      <c r="G95" s="3"/>
      <c r="H95" s="2"/>
      <c r="I95" s="1"/>
      <c r="J95" s="8">
        <v>91</v>
      </c>
      <c r="K95" s="9">
        <f t="shared" si="12"/>
        <v>0.3</v>
      </c>
      <c r="L95" s="9">
        <f t="shared" si="13"/>
        <v>-9.0483116505445054</v>
      </c>
      <c r="M95" s="10">
        <f t="shared" si="17"/>
        <v>1.2000079948335718</v>
      </c>
      <c r="N95" s="10">
        <f>$B$2*L95+$C$2*M95</f>
        <v>2.8896695254591158</v>
      </c>
      <c r="O95" s="9">
        <f>$B$3*L95+$C$3*M95</f>
        <v>-3.924151827855467</v>
      </c>
      <c r="P95" s="11">
        <f>$B$2*L95+$C$2*M95</f>
        <v>2.8896695254591158</v>
      </c>
      <c r="Q95" s="11">
        <f>$B$3*L95+$C$3*M95</f>
        <v>-3.924151827855467</v>
      </c>
      <c r="R95" s="19">
        <f t="shared" si="14"/>
        <v>0.28896695254591159</v>
      </c>
    </row>
    <row r="96" spans="1:18" x14ac:dyDescent="0.3">
      <c r="A96" s="17">
        <f t="shared" si="15"/>
        <v>2</v>
      </c>
      <c r="B96" s="17">
        <f t="shared" si="16"/>
        <v>-3</v>
      </c>
      <c r="C96" s="3"/>
      <c r="D96" s="2"/>
      <c r="E96" s="3"/>
      <c r="F96" s="2"/>
      <c r="G96" s="3"/>
      <c r="H96" s="2"/>
      <c r="I96" s="1"/>
      <c r="J96" s="8">
        <v>92</v>
      </c>
      <c r="K96" s="9">
        <f t="shared" si="12"/>
        <v>0.3</v>
      </c>
      <c r="L96" s="9">
        <f t="shared" si="13"/>
        <v>-8.4433315792316979</v>
      </c>
      <c r="M96" s="10">
        <f t="shared" si="17"/>
        <v>1.29833838942612</v>
      </c>
      <c r="N96" s="10">
        <f>$B$2*L96+$C$2*M96</f>
        <v>2.8571708663298478</v>
      </c>
      <c r="O96" s="9">
        <f>$B$3*L96+$C$3*M96</f>
        <v>-3.5724965949027889</v>
      </c>
      <c r="P96" s="11">
        <f>$B$2*L96+$C$2*M96</f>
        <v>2.8571708663298478</v>
      </c>
      <c r="Q96" s="11">
        <f>$B$3*L96+$C$3*M96</f>
        <v>-3.5724965949027889</v>
      </c>
      <c r="R96" s="19">
        <f t="shared" si="14"/>
        <v>0.28571708663298478</v>
      </c>
    </row>
    <row r="97" spans="1:18" x14ac:dyDescent="0.3">
      <c r="A97" s="17">
        <f t="shared" si="15"/>
        <v>2</v>
      </c>
      <c r="B97" s="17">
        <f t="shared" si="16"/>
        <v>-3</v>
      </c>
      <c r="C97" s="3"/>
      <c r="D97" s="2"/>
      <c r="E97" s="3"/>
      <c r="F97" s="2"/>
      <c r="G97" s="3"/>
      <c r="H97" s="2"/>
      <c r="I97" s="1"/>
      <c r="J97" s="8">
        <v>93</v>
      </c>
      <c r="K97" s="9">
        <f t="shared" si="12"/>
        <v>0.3</v>
      </c>
      <c r="L97" s="9">
        <f t="shared" si="13"/>
        <v>-7.7051953497611958</v>
      </c>
      <c r="M97" s="10">
        <f t="shared" si="17"/>
        <v>1.4281841392020109</v>
      </c>
      <c r="N97" s="10">
        <f>$B$2*L97+$C$2*M97</f>
        <v>2.826404795234049</v>
      </c>
      <c r="O97" s="9">
        <f>$B$3*L97+$C$3*M97</f>
        <v>-3.1385056052795925</v>
      </c>
      <c r="P97" s="11">
        <f>$B$2*L97+$C$2*M97</f>
        <v>2.826404795234049</v>
      </c>
      <c r="Q97" s="11">
        <f>$B$3*L97+$C$3*M97</f>
        <v>-3.1385056052795925</v>
      </c>
      <c r="R97" s="19">
        <f t="shared" si="14"/>
        <v>0.28264047952340493</v>
      </c>
    </row>
    <row r="98" spans="1:18" x14ac:dyDescent="0.3">
      <c r="A98" s="17">
        <f t="shared" si="15"/>
        <v>2</v>
      </c>
      <c r="B98" s="17">
        <f t="shared" si="16"/>
        <v>-2</v>
      </c>
      <c r="C98" s="3"/>
      <c r="D98" s="2"/>
      <c r="E98" s="3"/>
      <c r="F98" s="2"/>
      <c r="G98" s="3"/>
      <c r="H98" s="2"/>
      <c r="I98" s="1"/>
      <c r="J98" s="8">
        <v>94</v>
      </c>
      <c r="K98" s="9">
        <f t="shared" si="12"/>
        <v>0.3</v>
      </c>
      <c r="L98" s="9">
        <f t="shared" si="13"/>
        <v>-6.8455437917736202</v>
      </c>
      <c r="M98" s="10">
        <f t="shared" si="17"/>
        <v>1.5874975025759415</v>
      </c>
      <c r="N98" s="10">
        <f>$B$2*L98+$C$2*M98</f>
        <v>2.7978565106730713</v>
      </c>
      <c r="O98" s="9">
        <f>$B$3*L98+$C$3*M98</f>
        <v>-2.6290231445988392</v>
      </c>
      <c r="P98" s="11">
        <f>$B$2*L98+$C$2*M98</f>
        <v>2.7978565106730713</v>
      </c>
      <c r="Q98" s="11">
        <f>$B$3*L98+$C$3*M98</f>
        <v>-2.6290231445988392</v>
      </c>
      <c r="R98" s="19">
        <f t="shared" si="14"/>
        <v>0.27978565106730713</v>
      </c>
    </row>
    <row r="99" spans="1:18" x14ac:dyDescent="0.3">
      <c r="A99" s="17">
        <f t="shared" si="15"/>
        <v>2</v>
      </c>
      <c r="B99" s="17">
        <f t="shared" si="16"/>
        <v>-2</v>
      </c>
      <c r="C99" s="3"/>
      <c r="D99" s="2"/>
      <c r="E99" s="3"/>
      <c r="F99" s="2"/>
      <c r="G99" s="3"/>
      <c r="H99" s="2"/>
      <c r="I99" s="1"/>
      <c r="J99" s="8">
        <v>95</v>
      </c>
      <c r="K99" s="9">
        <f t="shared" si="12"/>
        <v>0.3</v>
      </c>
      <c r="L99" s="9">
        <f t="shared" si="13"/>
        <v>-5.877934100996967</v>
      </c>
      <c r="M99" s="10">
        <f t="shared" si="17"/>
        <v>1.7737660168771106</v>
      </c>
      <c r="N99" s="10">
        <f>$B$2*L99+$C$2*M99</f>
        <v>2.7719762353887933</v>
      </c>
      <c r="O99" s="9">
        <f>$B$3*L99+$C$3*M99</f>
        <v>-2.0520840420599282</v>
      </c>
      <c r="P99" s="11">
        <f>$B$2*L99+$C$2*M99</f>
        <v>2.7719762353887933</v>
      </c>
      <c r="Q99" s="11">
        <f>$B$3*L99+$C$3*M99</f>
        <v>-2.0520840420599282</v>
      </c>
      <c r="R99" s="19">
        <f t="shared" si="14"/>
        <v>0.27719762353887933</v>
      </c>
    </row>
    <row r="100" spans="1:18" x14ac:dyDescent="0.3">
      <c r="A100" s="17">
        <f t="shared" si="15"/>
        <v>2</v>
      </c>
      <c r="B100" s="17">
        <f t="shared" si="16"/>
        <v>-1</v>
      </c>
      <c r="C100" s="3"/>
      <c r="D100" s="2"/>
      <c r="E100" s="3"/>
      <c r="F100" s="2"/>
      <c r="G100" s="3"/>
      <c r="H100" s="2"/>
      <c r="I100" s="1"/>
      <c r="J100" s="8">
        <v>96</v>
      </c>
      <c r="K100" s="9">
        <f t="shared" si="12"/>
        <v>0.3</v>
      </c>
      <c r="L100" s="9">
        <f t="shared" si="13"/>
        <v>-4.817626034531993</v>
      </c>
      <c r="M100" s="10">
        <f t="shared" si="17"/>
        <v>1.9840521213195461</v>
      </c>
      <c r="N100" s="10">
        <f>$B$2*L100+$C$2*M100</f>
        <v>2.7491721160939901</v>
      </c>
      <c r="O100" s="9">
        <f>$B$3*L100+$C$3*M100</f>
        <v>-1.4167869566062234</v>
      </c>
      <c r="P100" s="11">
        <f>$B$2*L100+$C$2*M100</f>
        <v>2.7491721160939901</v>
      </c>
      <c r="Q100" s="11">
        <f>$B$3*L100+$C$3*M100</f>
        <v>-1.4167869566062234</v>
      </c>
      <c r="R100" s="19">
        <f t="shared" si="14"/>
        <v>0.27491721160939903</v>
      </c>
    </row>
    <row r="101" spans="1:18" x14ac:dyDescent="0.3">
      <c r="A101" s="17">
        <f t="shared" si="15"/>
        <v>2</v>
      </c>
      <c r="B101" s="17">
        <f t="shared" si="16"/>
        <v>0</v>
      </c>
      <c r="C101" s="3"/>
      <c r="D101" s="2"/>
      <c r="E101" s="3"/>
      <c r="F101" s="2"/>
      <c r="G101" s="3"/>
      <c r="H101" s="2"/>
      <c r="I101" s="1"/>
      <c r="J101" s="8">
        <v>97</v>
      </c>
      <c r="K101" s="9">
        <f t="shared" ref="K101:K132" si="18">IF($J$2&gt;0,$H$2*(SIN(2*3.14159*J101/(100/$J$2))+1.1),$H$2)</f>
        <v>0.3</v>
      </c>
      <c r="L101" s="9">
        <f t="shared" si="13"/>
        <v>-3.6813412557729253</v>
      </c>
      <c r="M101" s="10">
        <f t="shared" si="17"/>
        <v>2.2150394840123604</v>
      </c>
      <c r="N101" s="10">
        <f>$B$2*L101+$C$2*M101</f>
        <v>2.7298037867657095</v>
      </c>
      <c r="O101" s="9">
        <f>$B$3*L101+$C$3*M101</f>
        <v>-0.73315088588028243</v>
      </c>
      <c r="P101" s="11">
        <f>$B$2*L101+$C$2*M101</f>
        <v>2.7298037867657095</v>
      </c>
      <c r="Q101" s="11">
        <f>$B$3*L101+$C$3*M101</f>
        <v>-0.73315088588028243</v>
      </c>
      <c r="R101" s="19">
        <f t="shared" si="14"/>
        <v>0.27298037867657093</v>
      </c>
    </row>
    <row r="102" spans="1:18" x14ac:dyDescent="0.3">
      <c r="A102" s="17">
        <f t="shared" si="15"/>
        <v>2</v>
      </c>
      <c r="B102" s="17">
        <f t="shared" si="16"/>
        <v>0</v>
      </c>
      <c r="C102" s="3"/>
      <c r="D102" s="2"/>
      <c r="E102" s="3"/>
      <c r="F102" s="2"/>
      <c r="G102" s="3"/>
      <c r="H102" s="2"/>
      <c r="I102" s="1"/>
      <c r="J102" s="8">
        <v>98</v>
      </c>
      <c r="K102" s="9">
        <f t="shared" si="18"/>
        <v>0.3</v>
      </c>
      <c r="L102" s="9">
        <f t="shared" si="13"/>
        <v>-2.4869996242317081</v>
      </c>
      <c r="M102" s="10">
        <f t="shared" si="17"/>
        <v>2.4630853024065273</v>
      </c>
      <c r="N102" s="10">
        <f>$B$2*L102+$C$2*M102</f>
        <v>2.7141766970122161</v>
      </c>
      <c r="O102" s="9">
        <f>$B$3*L102+$C$3*M102</f>
        <v>-1.1957160912590359E-2</v>
      </c>
      <c r="P102" s="11">
        <f>$B$2*L102+$C$2*M102</f>
        <v>2.7141766970122161</v>
      </c>
      <c r="Q102" s="11">
        <f>$B$3*L102+$C$3*M102</f>
        <v>-1.1957160912590359E-2</v>
      </c>
      <c r="R102" s="19">
        <f t="shared" si="14"/>
        <v>0.27141766970122161</v>
      </c>
    </row>
    <row r="103" spans="1:18" x14ac:dyDescent="0.3">
      <c r="A103" s="17">
        <f t="shared" si="15"/>
        <v>2</v>
      </c>
      <c r="B103" s="17">
        <f t="shared" si="16"/>
        <v>0</v>
      </c>
      <c r="C103" s="3"/>
      <c r="D103" s="2"/>
      <c r="E103" s="3"/>
      <c r="F103" s="2"/>
      <c r="G103" s="3"/>
      <c r="H103" s="2"/>
      <c r="I103" s="1"/>
      <c r="J103" s="8">
        <v>99</v>
      </c>
      <c r="K103" s="9">
        <f t="shared" si="18"/>
        <v>0.3</v>
      </c>
      <c r="L103" s="9">
        <f t="shared" si="13"/>
        <v>-1.2534365891254675</v>
      </c>
      <c r="M103" s="10">
        <f t="shared" si="17"/>
        <v>2.7242777523702459</v>
      </c>
      <c r="N103" s="10">
        <f>$B$2*L103+$C$2*M103</f>
        <v>2.7025372949583151</v>
      </c>
      <c r="O103" s="9">
        <f>$B$3*L103+$C$3*M103</f>
        <v>0.73542058162238921</v>
      </c>
      <c r="P103" s="11">
        <f>$B$2*L103+$C$2*M103</f>
        <v>2.7025372949583151</v>
      </c>
      <c r="Q103" s="11">
        <f>$B$3*L103+$C$3*M103</f>
        <v>0.73542058162238921</v>
      </c>
      <c r="R103" s="19">
        <f t="shared" si="14"/>
        <v>0.27025372949583154</v>
      </c>
    </row>
    <row r="104" spans="1:18" ht="14.5" thickBot="1" x14ac:dyDescent="0.35">
      <c r="A104" s="17">
        <f t="shared" si="15"/>
        <v>2</v>
      </c>
      <c r="B104" s="18">
        <f t="shared" si="16"/>
        <v>1</v>
      </c>
      <c r="C104" s="3"/>
      <c r="D104" s="2"/>
      <c r="E104" s="3"/>
      <c r="F104" s="2"/>
      <c r="G104" s="3"/>
      <c r="H104" s="2"/>
      <c r="I104" s="1"/>
      <c r="J104" s="8">
        <v>100</v>
      </c>
      <c r="K104" s="9">
        <f t="shared" si="18"/>
        <v>0.3</v>
      </c>
      <c r="L104" s="9">
        <f t="shared" si="13"/>
        <v>-1.0614359173224268E-4</v>
      </c>
      <c r="M104" s="10">
        <f t="shared" si="17"/>
        <v>2.9944976798882279</v>
      </c>
      <c r="N104" s="10">
        <f>$B$2*L104+$C$2*M104</f>
        <v>2.6950691406177514</v>
      </c>
      <c r="O104" s="9">
        <f>$B$3*L104+$C$3*M104</f>
        <v>1.4971957681482477</v>
      </c>
      <c r="P104" s="11">
        <f>$B$2*L104+$C$2*M104</f>
        <v>2.6950691406177514</v>
      </c>
      <c r="Q104" s="11">
        <f>$B$3*L104+$C$3*M104</f>
        <v>1.4971957681482477</v>
      </c>
      <c r="R104" s="19">
        <f t="shared" si="14"/>
        <v>0.26950691406177513</v>
      </c>
    </row>
    <row r="105" spans="1:18" x14ac:dyDescent="0.3">
      <c r="C105" s="3"/>
      <c r="H105" s="1"/>
      <c r="I105" s="1"/>
      <c r="L105" s="8"/>
      <c r="M105" s="1"/>
    </row>
    <row r="106" spans="1:18" x14ac:dyDescent="0.3">
      <c r="C106" s="3"/>
      <c r="H106" s="1"/>
      <c r="I106" s="1"/>
      <c r="L106" s="8"/>
      <c r="M106" s="1"/>
    </row>
    <row r="107" spans="1:18" x14ac:dyDescent="0.3">
      <c r="C107" s="3"/>
      <c r="H107" s="1"/>
      <c r="I107" s="1"/>
      <c r="L107" s="8"/>
      <c r="M107" s="1"/>
    </row>
    <row r="108" spans="1:18" x14ac:dyDescent="0.3">
      <c r="C108" s="3"/>
      <c r="H108" s="1"/>
      <c r="I108" s="1"/>
      <c r="L108" s="8"/>
      <c r="M108" s="1"/>
    </row>
    <row r="109" spans="1:18" x14ac:dyDescent="0.3">
      <c r="C109" s="3"/>
      <c r="H109" s="1"/>
      <c r="I109" s="1"/>
      <c r="L109" s="8"/>
      <c r="M109" s="1"/>
    </row>
    <row r="110" spans="1:18" x14ac:dyDescent="0.3">
      <c r="C110" s="3"/>
      <c r="H110" s="1"/>
      <c r="I110" s="1"/>
      <c r="M110" s="1"/>
      <c r="N110" s="8"/>
    </row>
    <row r="111" spans="1:18" x14ac:dyDescent="0.3">
      <c r="C111" s="3"/>
      <c r="H111" s="1"/>
      <c r="I111" s="1"/>
      <c r="M111" s="1"/>
      <c r="N111" s="8"/>
    </row>
    <row r="112" spans="1:18" x14ac:dyDescent="0.3">
      <c r="C112" s="3"/>
      <c r="D112" s="2"/>
      <c r="E112" s="3"/>
      <c r="F112" s="2"/>
      <c r="G112" s="3"/>
      <c r="H112" s="2"/>
      <c r="I112" s="1"/>
    </row>
    <row r="113" spans="3:9" x14ac:dyDescent="0.3">
      <c r="C113" s="3"/>
      <c r="D113" s="2"/>
      <c r="E113" s="3"/>
      <c r="F113" s="2"/>
      <c r="G113" s="3"/>
      <c r="H113" s="2"/>
      <c r="I113" s="1"/>
    </row>
    <row r="114" spans="3:9" x14ac:dyDescent="0.3">
      <c r="C114" s="3"/>
      <c r="D114" s="2"/>
      <c r="E114" s="3"/>
      <c r="F114" s="2"/>
      <c r="G114" s="3"/>
      <c r="H114" s="2"/>
      <c r="I114" s="1"/>
    </row>
    <row r="115" spans="3:9" x14ac:dyDescent="0.3">
      <c r="C115" s="3"/>
      <c r="D115" s="2"/>
      <c r="E115" s="3"/>
      <c r="F115" s="2"/>
      <c r="G115" s="3"/>
      <c r="H115" s="2"/>
      <c r="I115" s="1"/>
    </row>
    <row r="116" spans="3:9" x14ac:dyDescent="0.3">
      <c r="C116" s="3"/>
      <c r="D116" s="2"/>
      <c r="E116" s="3"/>
      <c r="F116" s="2"/>
      <c r="G116" s="3"/>
      <c r="H116" s="2"/>
      <c r="I116" s="1"/>
    </row>
    <row r="117" spans="3:9" x14ac:dyDescent="0.3">
      <c r="C117" s="3"/>
      <c r="D117" s="2"/>
      <c r="E117" s="3"/>
      <c r="F117" s="2"/>
      <c r="G117" s="3"/>
      <c r="H117" s="2"/>
      <c r="I117" s="1"/>
    </row>
  </sheetData>
  <mergeCells count="1">
    <mergeCell ref="G1:N1"/>
  </mergeCells>
  <conditionalFormatting sqref="A5:B104">
    <cfRule type="cellIs" dxfId="4" priority="1" operator="lessThan">
      <formula>-14</formula>
    </cfRule>
    <cfRule type="cellIs" dxfId="3" priority="2" operator="greaterThan">
      <formula>14</formula>
    </cfRule>
    <cfRule type="cellIs" dxfId="2" priority="3" operator="between">
      <formula>-4</formula>
      <formula>-13</formula>
    </cfRule>
    <cfRule type="cellIs" dxfId="1" priority="4" operator="between">
      <formula>4</formula>
      <formula>13</formula>
    </cfRule>
    <cfRule type="cellIs" dxfId="0" priority="5" operator="between">
      <formula>-3</formula>
      <formula>3</formula>
    </cfRule>
  </conditionalFormatting>
  <pageMargins left="0.75" right="0.75" top="1" bottom="1" header="0.5" footer="0.5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Mansell</dc:creator>
  <cp:lastModifiedBy>Rick Marken</cp:lastModifiedBy>
  <dcterms:created xsi:type="dcterms:W3CDTF">2015-10-19T10:36:49Z</dcterms:created>
  <dcterms:modified xsi:type="dcterms:W3CDTF">2015-12-21T01:59:07Z</dcterms:modified>
</cp:coreProperties>
</file>